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USON\rozpočty\byty24\"/>
    </mc:Choice>
  </mc:AlternateContent>
  <bookViews>
    <workbookView xWindow="0" yWindow="0" windowWidth="0" windowHeight="0"/>
  </bookViews>
  <sheets>
    <sheet name="Rekapitulace stavby" sheetId="1" r:id="rId1"/>
    <sheet name="101 - demontáže" sheetId="2" r:id="rId2"/>
    <sheet name="102 - ASŘ -byt" sheetId="3" r:id="rId3"/>
    <sheet name="103 - ASŘ sanace" sheetId="4" r:id="rId4"/>
    <sheet name="201 - vodoinstalace" sheetId="5" r:id="rId5"/>
    <sheet name="202 - kanalizace" sheetId="6" r:id="rId6"/>
    <sheet name="301 - ústřední topení" sheetId="7" r:id="rId7"/>
    <sheet name="401 - elektroinstalace" sheetId="8" r:id="rId8"/>
    <sheet name="501 - vybavení bytu" sheetId="9" r:id="rId9"/>
    <sheet name="VRN - SO 99-99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'101 - demontáže'!$C$90:$K$320</definedName>
    <definedName name="_xlnm.Print_Area" localSheetId="1">'101 - demontáže'!$C$4:$J$39,'101 - demontáže'!$C$45:$J$72,'101 - demontáže'!$C$78:$K$320</definedName>
    <definedName name="_xlnm.Print_Titles" localSheetId="1">'101 - demontáže'!$90:$90</definedName>
    <definedName name="_xlnm._FilterDatabase" localSheetId="2" hidden="1">'102 - ASŘ -byt'!$C$94:$K$521</definedName>
    <definedName name="_xlnm.Print_Area" localSheetId="2">'102 - ASŘ -byt'!$C$4:$J$39,'102 - ASŘ -byt'!$C$45:$J$76,'102 - ASŘ -byt'!$C$82:$K$521</definedName>
    <definedName name="_xlnm.Print_Titles" localSheetId="2">'102 - ASŘ -byt'!$94:$94</definedName>
    <definedName name="_xlnm._FilterDatabase" localSheetId="3" hidden="1">'103 - ASŘ sanace'!$C$85:$K$173</definedName>
    <definedName name="_xlnm.Print_Area" localSheetId="3">'103 - ASŘ sanace'!$C$4:$J$39,'103 - ASŘ sanace'!$C$45:$J$67,'103 - ASŘ sanace'!$C$73:$K$173</definedName>
    <definedName name="_xlnm.Print_Titles" localSheetId="3">'103 - ASŘ sanace'!$85:$85</definedName>
    <definedName name="_xlnm._FilterDatabase" localSheetId="4" hidden="1">'201 - vodoinstalace'!$C$82:$K$162</definedName>
    <definedName name="_xlnm.Print_Area" localSheetId="4">'201 - vodoinstalace'!$C$4:$J$39,'201 - vodoinstalace'!$C$45:$J$64,'201 - vodoinstalace'!$C$70:$K$162</definedName>
    <definedName name="_xlnm.Print_Titles" localSheetId="4">'201 - vodoinstalace'!$82:$82</definedName>
    <definedName name="_xlnm._FilterDatabase" localSheetId="5" hidden="1">'202 - kanalizace'!$C$86:$K$187</definedName>
    <definedName name="_xlnm.Print_Area" localSheetId="5">'202 - kanalizace'!$C$4:$J$39,'202 - kanalizace'!$C$45:$J$68,'202 - kanalizace'!$C$74:$K$187</definedName>
    <definedName name="_xlnm.Print_Titles" localSheetId="5">'202 - kanalizace'!$86:$86</definedName>
    <definedName name="_xlnm._FilterDatabase" localSheetId="6" hidden="1">'301 - ústřední topení'!$C$82:$K$141</definedName>
    <definedName name="_xlnm.Print_Area" localSheetId="6">'301 - ústřední topení'!$C$4:$J$39,'301 - ústřední topení'!$C$45:$J$64,'301 - ústřední topení'!$C$70:$K$141</definedName>
    <definedName name="_xlnm.Print_Titles" localSheetId="6">'301 - ústřední topení'!$82:$82</definedName>
    <definedName name="_xlnm._FilterDatabase" localSheetId="7" hidden="1">'401 - elektroinstalace'!$C$87:$K$508</definedName>
    <definedName name="_xlnm.Print_Area" localSheetId="7">'401 - elektroinstalace'!$C$4:$J$39,'401 - elektroinstalace'!$C$45:$J$69,'401 - elektroinstalace'!$C$75:$K$508</definedName>
    <definedName name="_xlnm.Print_Titles" localSheetId="7">'401 - elektroinstalace'!$87:$87</definedName>
    <definedName name="_xlnm._FilterDatabase" localSheetId="8" hidden="1">'501 - vybavení bytu'!$C$82:$K$132</definedName>
    <definedName name="_xlnm.Print_Area" localSheetId="8">'501 - vybavení bytu'!$C$4:$J$39,'501 - vybavení bytu'!$C$45:$J$64,'501 - vybavení bytu'!$C$70:$K$132</definedName>
    <definedName name="_xlnm.Print_Titles" localSheetId="8">'501 - vybavení bytu'!$82:$82</definedName>
    <definedName name="_xlnm._FilterDatabase" localSheetId="9" hidden="1">'VRN - SO 99-99'!$C$83:$K$110</definedName>
    <definedName name="_xlnm.Print_Area" localSheetId="9">'VRN - SO 99-99'!$C$4:$J$39,'VRN - SO 99-99'!$C$45:$J$65,'VRN - SO 99-99'!$C$71:$K$110</definedName>
    <definedName name="_xlnm.Print_Titles" localSheetId="9">'VRN - SO 99-99'!$83:$83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106"/>
  <c r="BH106"/>
  <c r="BG106"/>
  <c r="BE106"/>
  <c r="T106"/>
  <c r="T105"/>
  <c r="R106"/>
  <c r="R105"/>
  <c r="P106"/>
  <c r="P105"/>
  <c r="BI101"/>
  <c r="BH101"/>
  <c r="BG101"/>
  <c r="BE101"/>
  <c r="T101"/>
  <c r="R101"/>
  <c r="P101"/>
  <c r="BI97"/>
  <c r="BH97"/>
  <c r="BG97"/>
  <c r="BE97"/>
  <c r="T97"/>
  <c r="R97"/>
  <c r="P97"/>
  <c r="BI92"/>
  <c r="BH92"/>
  <c r="BG92"/>
  <c r="BE92"/>
  <c r="T92"/>
  <c r="T91"/>
  <c r="R92"/>
  <c r="R91"/>
  <c r="P92"/>
  <c r="P91"/>
  <c r="BI87"/>
  <c r="BH87"/>
  <c r="BG87"/>
  <c r="BE87"/>
  <c r="T87"/>
  <c r="T86"/>
  <c r="R87"/>
  <c r="R86"/>
  <c r="P87"/>
  <c r="P86"/>
  <c r="F78"/>
  <c r="E76"/>
  <c r="F52"/>
  <c r="E50"/>
  <c r="J24"/>
  <c r="E24"/>
  <c r="J81"/>
  <c r="J23"/>
  <c r="J21"/>
  <c r="E21"/>
  <c r="J80"/>
  <c r="J20"/>
  <c r="J18"/>
  <c r="E18"/>
  <c r="F55"/>
  <c r="J17"/>
  <c r="J15"/>
  <c r="E15"/>
  <c r="F54"/>
  <c r="J14"/>
  <c r="J12"/>
  <c r="J78"/>
  <c r="E7"/>
  <c r="E48"/>
  <c i="9" r="J37"/>
  <c r="J36"/>
  <c i="1" r="AY62"/>
  <c i="9" r="J35"/>
  <c i="1" r="AX62"/>
  <c i="9" r="BI131"/>
  <c r="BH131"/>
  <c r="BG131"/>
  <c r="BE131"/>
  <c r="T131"/>
  <c r="R131"/>
  <c r="P131"/>
  <c r="BI129"/>
  <c r="BH129"/>
  <c r="BG129"/>
  <c r="BE129"/>
  <c r="T129"/>
  <c r="R129"/>
  <c r="P129"/>
  <c r="BI123"/>
  <c r="BH123"/>
  <c r="BG123"/>
  <c r="BE123"/>
  <c r="T123"/>
  <c r="R123"/>
  <c r="P123"/>
  <c r="BI119"/>
  <c r="BH119"/>
  <c r="BG119"/>
  <c r="BE119"/>
  <c r="T119"/>
  <c r="R119"/>
  <c r="P119"/>
  <c r="BI117"/>
  <c r="BH117"/>
  <c r="BG117"/>
  <c r="BE117"/>
  <c r="T117"/>
  <c r="R117"/>
  <c r="P117"/>
  <c r="BI114"/>
  <c r="BH114"/>
  <c r="BG114"/>
  <c r="BE114"/>
  <c r="T114"/>
  <c r="R114"/>
  <c r="P114"/>
  <c r="BI110"/>
  <c r="BH110"/>
  <c r="BG110"/>
  <c r="BE110"/>
  <c r="T110"/>
  <c r="R110"/>
  <c r="P110"/>
  <c r="BI107"/>
  <c r="BH107"/>
  <c r="BG107"/>
  <c r="BE107"/>
  <c r="T107"/>
  <c r="R107"/>
  <c r="P107"/>
  <c r="BI104"/>
  <c r="BH104"/>
  <c r="BG104"/>
  <c r="BE104"/>
  <c r="T104"/>
  <c r="R104"/>
  <c r="P104"/>
  <c r="BI101"/>
  <c r="BH101"/>
  <c r="BG101"/>
  <c r="BE101"/>
  <c r="T101"/>
  <c r="R101"/>
  <c r="P101"/>
  <c r="BI98"/>
  <c r="BH98"/>
  <c r="BG98"/>
  <c r="BE98"/>
  <c r="T98"/>
  <c r="R98"/>
  <c r="P98"/>
  <c r="BI95"/>
  <c r="BH95"/>
  <c r="BG95"/>
  <c r="BE95"/>
  <c r="T95"/>
  <c r="R95"/>
  <c r="P95"/>
  <c r="BI92"/>
  <c r="BH92"/>
  <c r="BG92"/>
  <c r="BE92"/>
  <c r="T92"/>
  <c r="R92"/>
  <c r="P92"/>
  <c r="BI89"/>
  <c r="BH89"/>
  <c r="BG89"/>
  <c r="BE89"/>
  <c r="T89"/>
  <c r="R89"/>
  <c r="P89"/>
  <c r="BI86"/>
  <c r="BH86"/>
  <c r="BG86"/>
  <c r="BE86"/>
  <c r="T86"/>
  <c r="R86"/>
  <c r="P86"/>
  <c r="F77"/>
  <c r="E75"/>
  <c r="F52"/>
  <c r="E50"/>
  <c r="J24"/>
  <c r="E24"/>
  <c r="J80"/>
  <c r="J23"/>
  <c r="J21"/>
  <c r="E21"/>
  <c r="J54"/>
  <c r="J20"/>
  <c r="J18"/>
  <c r="E18"/>
  <c r="F80"/>
  <c r="J17"/>
  <c r="J15"/>
  <c r="E15"/>
  <c r="F79"/>
  <c r="J14"/>
  <c r="J12"/>
  <c r="J52"/>
  <c r="E7"/>
  <c r="E73"/>
  <c i="8" r="J37"/>
  <c r="J36"/>
  <c i="1" r="AY61"/>
  <c i="8" r="J35"/>
  <c i="1" r="AX61"/>
  <c i="8" r="BI507"/>
  <c r="BH507"/>
  <c r="BG507"/>
  <c r="BE507"/>
  <c r="T507"/>
  <c r="R507"/>
  <c r="P507"/>
  <c r="BI505"/>
  <c r="BH505"/>
  <c r="BG505"/>
  <c r="BE505"/>
  <c r="T505"/>
  <c r="R505"/>
  <c r="P505"/>
  <c r="BI503"/>
  <c r="BH503"/>
  <c r="BG503"/>
  <c r="BE503"/>
  <c r="T503"/>
  <c r="R503"/>
  <c r="P503"/>
  <c r="BI501"/>
  <c r="BH501"/>
  <c r="BG501"/>
  <c r="BE501"/>
  <c r="T501"/>
  <c r="R501"/>
  <c r="P501"/>
  <c r="BI499"/>
  <c r="BH499"/>
  <c r="BG499"/>
  <c r="BE499"/>
  <c r="T499"/>
  <c r="R499"/>
  <c r="P499"/>
  <c r="BI497"/>
  <c r="BH497"/>
  <c r="BG497"/>
  <c r="BE497"/>
  <c r="T497"/>
  <c r="R497"/>
  <c r="P497"/>
  <c r="BI494"/>
  <c r="BH494"/>
  <c r="BG494"/>
  <c r="BE494"/>
  <c r="T494"/>
  <c r="R494"/>
  <c r="P494"/>
  <c r="BI492"/>
  <c r="BH492"/>
  <c r="BG492"/>
  <c r="BE492"/>
  <c r="T492"/>
  <c r="R492"/>
  <c r="P492"/>
  <c r="BI488"/>
  <c r="BH488"/>
  <c r="BG488"/>
  <c r="BE488"/>
  <c r="T488"/>
  <c r="R488"/>
  <c r="P488"/>
  <c r="BI484"/>
  <c r="BH484"/>
  <c r="BG484"/>
  <c r="BE484"/>
  <c r="T484"/>
  <c r="R484"/>
  <c r="P484"/>
  <c r="BI481"/>
  <c r="BH481"/>
  <c r="BG481"/>
  <c r="BE481"/>
  <c r="T481"/>
  <c r="R481"/>
  <c r="P481"/>
  <c r="BI476"/>
  <c r="BH476"/>
  <c r="BG476"/>
  <c r="BE476"/>
  <c r="T476"/>
  <c r="R476"/>
  <c r="P476"/>
  <c r="BI474"/>
  <c r="BH474"/>
  <c r="BG474"/>
  <c r="BE474"/>
  <c r="T474"/>
  <c r="R474"/>
  <c r="P474"/>
  <c r="BI472"/>
  <c r="BH472"/>
  <c r="BG472"/>
  <c r="BE472"/>
  <c r="T472"/>
  <c r="R472"/>
  <c r="P472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51"/>
  <c r="BH451"/>
  <c r="BG451"/>
  <c r="BE451"/>
  <c r="T451"/>
  <c r="R451"/>
  <c r="P451"/>
  <c r="BI447"/>
  <c r="BH447"/>
  <c r="BG447"/>
  <c r="BE447"/>
  <c r="T447"/>
  <c r="R447"/>
  <c r="P447"/>
  <c r="BI445"/>
  <c r="BH445"/>
  <c r="BG445"/>
  <c r="BE445"/>
  <c r="T445"/>
  <c r="R445"/>
  <c r="P445"/>
  <c r="BI441"/>
  <c r="BH441"/>
  <c r="BG441"/>
  <c r="BE441"/>
  <c r="T441"/>
  <c r="R441"/>
  <c r="P441"/>
  <c r="BI438"/>
  <c r="BH438"/>
  <c r="BG438"/>
  <c r="BE438"/>
  <c r="T438"/>
  <c r="R438"/>
  <c r="P438"/>
  <c r="BI436"/>
  <c r="BH436"/>
  <c r="BG436"/>
  <c r="BE436"/>
  <c r="T436"/>
  <c r="R436"/>
  <c r="P436"/>
  <c r="BI434"/>
  <c r="BH434"/>
  <c r="BG434"/>
  <c r="BE434"/>
  <c r="T434"/>
  <c r="R434"/>
  <c r="P434"/>
  <c r="BI423"/>
  <c r="BH423"/>
  <c r="BG423"/>
  <c r="BE423"/>
  <c r="T423"/>
  <c r="R423"/>
  <c r="P423"/>
  <c r="BI421"/>
  <c r="BH421"/>
  <c r="BG421"/>
  <c r="BE421"/>
  <c r="T421"/>
  <c r="R421"/>
  <c r="P421"/>
  <c r="BI419"/>
  <c r="BH419"/>
  <c r="BG419"/>
  <c r="BE419"/>
  <c r="T419"/>
  <c r="R419"/>
  <c r="P419"/>
  <c r="BI417"/>
  <c r="BH417"/>
  <c r="BG417"/>
  <c r="BE417"/>
  <c r="T417"/>
  <c r="R417"/>
  <c r="P417"/>
  <c r="BI415"/>
  <c r="BH415"/>
  <c r="BG415"/>
  <c r="BE415"/>
  <c r="T415"/>
  <c r="R415"/>
  <c r="P415"/>
  <c r="BI406"/>
  <c r="BH406"/>
  <c r="BG406"/>
  <c r="BE406"/>
  <c r="T406"/>
  <c r="R406"/>
  <c r="P406"/>
  <c r="BI404"/>
  <c r="BH404"/>
  <c r="BG404"/>
  <c r="BE404"/>
  <c r="T404"/>
  <c r="R404"/>
  <c r="P404"/>
  <c r="BI400"/>
  <c r="BH400"/>
  <c r="BG400"/>
  <c r="BE400"/>
  <c r="T400"/>
  <c r="R400"/>
  <c r="P400"/>
  <c r="BI397"/>
  <c r="BH397"/>
  <c r="BG397"/>
  <c r="BE397"/>
  <c r="T397"/>
  <c r="R397"/>
  <c r="P397"/>
  <c r="BI394"/>
  <c r="BH394"/>
  <c r="BG394"/>
  <c r="BE394"/>
  <c r="T394"/>
  <c r="R394"/>
  <c r="P394"/>
  <c r="BI392"/>
  <c r="BH392"/>
  <c r="BG392"/>
  <c r="BE392"/>
  <c r="T392"/>
  <c r="R392"/>
  <c r="P392"/>
  <c r="BI388"/>
  <c r="BH388"/>
  <c r="BG388"/>
  <c r="BE388"/>
  <c r="T388"/>
  <c r="R388"/>
  <c r="P388"/>
  <c r="BI386"/>
  <c r="BH386"/>
  <c r="BG386"/>
  <c r="BE386"/>
  <c r="T386"/>
  <c r="R386"/>
  <c r="P386"/>
  <c r="BI376"/>
  <c r="BH376"/>
  <c r="BG376"/>
  <c r="BE376"/>
  <c r="T376"/>
  <c r="R376"/>
  <c r="P376"/>
  <c r="BI374"/>
  <c r="BH374"/>
  <c r="BG374"/>
  <c r="BE374"/>
  <c r="T374"/>
  <c r="R374"/>
  <c r="P374"/>
  <c r="BI370"/>
  <c r="BH370"/>
  <c r="BG370"/>
  <c r="BE370"/>
  <c r="T370"/>
  <c r="R370"/>
  <c r="P370"/>
  <c r="BI368"/>
  <c r="BH368"/>
  <c r="BG368"/>
  <c r="BE368"/>
  <c r="T368"/>
  <c r="R368"/>
  <c r="P368"/>
  <c r="BI358"/>
  <c r="BH358"/>
  <c r="BG358"/>
  <c r="BE358"/>
  <c r="T358"/>
  <c r="R358"/>
  <c r="P358"/>
  <c r="BI356"/>
  <c r="BH356"/>
  <c r="BG356"/>
  <c r="BE356"/>
  <c r="T356"/>
  <c r="R356"/>
  <c r="P356"/>
  <c r="BI346"/>
  <c r="BH346"/>
  <c r="BG346"/>
  <c r="BE346"/>
  <c r="T346"/>
  <c r="R346"/>
  <c r="P346"/>
  <c r="BI343"/>
  <c r="BH343"/>
  <c r="BG343"/>
  <c r="BE343"/>
  <c r="T343"/>
  <c r="R343"/>
  <c r="P343"/>
  <c r="BI341"/>
  <c r="BH341"/>
  <c r="BG341"/>
  <c r="BE341"/>
  <c r="T341"/>
  <c r="R341"/>
  <c r="P341"/>
  <c r="BI338"/>
  <c r="BH338"/>
  <c r="BG338"/>
  <c r="BE338"/>
  <c r="T338"/>
  <c r="R338"/>
  <c r="P338"/>
  <c r="BI335"/>
  <c r="BH335"/>
  <c r="BG335"/>
  <c r="BE335"/>
  <c r="T335"/>
  <c r="R335"/>
  <c r="P335"/>
  <c r="BI331"/>
  <c r="BH331"/>
  <c r="BG331"/>
  <c r="BE331"/>
  <c r="T331"/>
  <c r="R331"/>
  <c r="P331"/>
  <c r="BI327"/>
  <c r="BH327"/>
  <c r="BG327"/>
  <c r="BE327"/>
  <c r="T327"/>
  <c r="R327"/>
  <c r="P327"/>
  <c r="BI323"/>
  <c r="BH323"/>
  <c r="BG323"/>
  <c r="BE323"/>
  <c r="T323"/>
  <c r="R323"/>
  <c r="P323"/>
  <c r="BI319"/>
  <c r="BH319"/>
  <c r="BG319"/>
  <c r="BE319"/>
  <c r="T319"/>
  <c r="R319"/>
  <c r="P319"/>
  <c r="BI315"/>
  <c r="BH315"/>
  <c r="BG315"/>
  <c r="BE315"/>
  <c r="T315"/>
  <c r="R315"/>
  <c r="P315"/>
  <c r="BI309"/>
  <c r="BH309"/>
  <c r="BG309"/>
  <c r="BE309"/>
  <c r="T309"/>
  <c r="R309"/>
  <c r="P309"/>
  <c r="BI305"/>
  <c r="BH305"/>
  <c r="BG305"/>
  <c r="BE305"/>
  <c r="T305"/>
  <c r="R305"/>
  <c r="P305"/>
  <c r="BI301"/>
  <c r="BH301"/>
  <c r="BG301"/>
  <c r="BE301"/>
  <c r="T301"/>
  <c r="R301"/>
  <c r="P301"/>
  <c r="BI293"/>
  <c r="BH293"/>
  <c r="BG293"/>
  <c r="BE293"/>
  <c r="T293"/>
  <c r="R293"/>
  <c r="P293"/>
  <c r="BI290"/>
  <c r="BH290"/>
  <c r="BG290"/>
  <c r="BE290"/>
  <c r="T290"/>
  <c r="R290"/>
  <c r="P290"/>
  <c r="BI286"/>
  <c r="BH286"/>
  <c r="BG286"/>
  <c r="BE286"/>
  <c r="T286"/>
  <c r="R286"/>
  <c r="P286"/>
  <c r="BI283"/>
  <c r="BH283"/>
  <c r="BG283"/>
  <c r="BE283"/>
  <c r="T283"/>
  <c r="R283"/>
  <c r="P283"/>
  <c r="BI277"/>
  <c r="BH277"/>
  <c r="BG277"/>
  <c r="BE277"/>
  <c r="T277"/>
  <c r="R277"/>
  <c r="P277"/>
  <c r="BI274"/>
  <c r="BH274"/>
  <c r="BG274"/>
  <c r="BE274"/>
  <c r="T274"/>
  <c r="R274"/>
  <c r="P274"/>
  <c r="BI270"/>
  <c r="BH270"/>
  <c r="BG270"/>
  <c r="BE270"/>
  <c r="T270"/>
  <c r="R270"/>
  <c r="P270"/>
  <c r="BI250"/>
  <c r="BH250"/>
  <c r="BG250"/>
  <c r="BE250"/>
  <c r="T250"/>
  <c r="R250"/>
  <c r="P250"/>
  <c r="BI241"/>
  <c r="BH241"/>
  <c r="BG241"/>
  <c r="BE241"/>
  <c r="T241"/>
  <c r="R241"/>
  <c r="P241"/>
  <c r="BI216"/>
  <c r="BH216"/>
  <c r="BG216"/>
  <c r="BE216"/>
  <c r="T216"/>
  <c r="R216"/>
  <c r="P216"/>
  <c r="BI213"/>
  <c r="BH213"/>
  <c r="BG213"/>
  <c r="BE213"/>
  <c r="T213"/>
  <c r="R213"/>
  <c r="P213"/>
  <c r="BI209"/>
  <c r="BH209"/>
  <c r="BG209"/>
  <c r="BE209"/>
  <c r="T209"/>
  <c r="R209"/>
  <c r="P209"/>
  <c r="BI206"/>
  <c r="BH206"/>
  <c r="BG206"/>
  <c r="BE206"/>
  <c r="T206"/>
  <c r="R206"/>
  <c r="P206"/>
  <c r="BI202"/>
  <c r="BH202"/>
  <c r="BG202"/>
  <c r="BE202"/>
  <c r="T202"/>
  <c r="R202"/>
  <c r="P202"/>
  <c r="BI200"/>
  <c r="BH200"/>
  <c r="BG200"/>
  <c r="BE200"/>
  <c r="T200"/>
  <c r="R200"/>
  <c r="P200"/>
  <c r="BI185"/>
  <c r="BH185"/>
  <c r="BG185"/>
  <c r="BE185"/>
  <c r="T185"/>
  <c r="R185"/>
  <c r="P185"/>
  <c r="BI183"/>
  <c r="BH183"/>
  <c r="BG183"/>
  <c r="BE183"/>
  <c r="T183"/>
  <c r="R183"/>
  <c r="P183"/>
  <c r="BI172"/>
  <c r="BH172"/>
  <c r="BG172"/>
  <c r="BE172"/>
  <c r="T172"/>
  <c r="R172"/>
  <c r="P172"/>
  <c r="BI169"/>
  <c r="BH169"/>
  <c r="BG169"/>
  <c r="BE169"/>
  <c r="T169"/>
  <c r="R169"/>
  <c r="P169"/>
  <c r="BI162"/>
  <c r="BH162"/>
  <c r="BG162"/>
  <c r="BE162"/>
  <c r="T162"/>
  <c r="R162"/>
  <c r="P162"/>
  <c r="BI159"/>
  <c r="BH159"/>
  <c r="BG159"/>
  <c r="BE159"/>
  <c r="T159"/>
  <c r="R159"/>
  <c r="P159"/>
  <c r="BI148"/>
  <c r="BH148"/>
  <c r="BG148"/>
  <c r="BE148"/>
  <c r="T148"/>
  <c r="R148"/>
  <c r="P148"/>
  <c r="BI143"/>
  <c r="BH143"/>
  <c r="BG143"/>
  <c r="BE143"/>
  <c r="T143"/>
  <c r="T142"/>
  <c r="R143"/>
  <c r="R142"/>
  <c r="P143"/>
  <c r="P142"/>
  <c r="BI125"/>
  <c r="BH125"/>
  <c r="BG125"/>
  <c r="BE125"/>
  <c r="T125"/>
  <c r="R125"/>
  <c r="P125"/>
  <c r="BI108"/>
  <c r="BH108"/>
  <c r="BG108"/>
  <c r="BE108"/>
  <c r="T108"/>
  <c r="R108"/>
  <c r="P108"/>
  <c r="BI91"/>
  <c r="BH91"/>
  <c r="BG91"/>
  <c r="BE91"/>
  <c r="T91"/>
  <c r="R91"/>
  <c r="P91"/>
  <c r="F82"/>
  <c r="E80"/>
  <c r="F52"/>
  <c r="E50"/>
  <c r="J24"/>
  <c r="E24"/>
  <c r="J55"/>
  <c r="J23"/>
  <c r="J21"/>
  <c r="E21"/>
  <c r="J54"/>
  <c r="J20"/>
  <c r="J18"/>
  <c r="E18"/>
  <c r="F85"/>
  <c r="J17"/>
  <c r="J15"/>
  <c r="E15"/>
  <c r="F84"/>
  <c r="J14"/>
  <c r="J12"/>
  <c r="J82"/>
  <c r="E7"/>
  <c r="E78"/>
  <c i="7" r="J37"/>
  <c r="J36"/>
  <c i="1" r="AY60"/>
  <c i="7" r="J35"/>
  <c i="1" r="AX60"/>
  <c i="7" r="BI139"/>
  <c r="BH139"/>
  <c r="BG139"/>
  <c r="BE139"/>
  <c r="T139"/>
  <c r="R139"/>
  <c r="P139"/>
  <c r="BI135"/>
  <c r="BH135"/>
  <c r="BG135"/>
  <c r="BE135"/>
  <c r="T135"/>
  <c r="R135"/>
  <c r="P135"/>
  <c r="BI131"/>
  <c r="BH131"/>
  <c r="BG131"/>
  <c r="BE131"/>
  <c r="T131"/>
  <c r="R131"/>
  <c r="P131"/>
  <c r="BI127"/>
  <c r="BH127"/>
  <c r="BG127"/>
  <c r="BE127"/>
  <c r="T127"/>
  <c r="R127"/>
  <c r="P127"/>
  <c r="BI123"/>
  <c r="BH123"/>
  <c r="BG123"/>
  <c r="BE123"/>
  <c r="T123"/>
  <c r="R123"/>
  <c r="P123"/>
  <c r="BI119"/>
  <c r="BH119"/>
  <c r="BG119"/>
  <c r="BE119"/>
  <c r="T119"/>
  <c r="R119"/>
  <c r="P119"/>
  <c r="BI115"/>
  <c r="BH115"/>
  <c r="BG115"/>
  <c r="BE115"/>
  <c r="T115"/>
  <c r="R115"/>
  <c r="P115"/>
  <c r="BI112"/>
  <c r="BH112"/>
  <c r="BG112"/>
  <c r="BE112"/>
  <c r="T112"/>
  <c r="R112"/>
  <c r="P112"/>
  <c r="BI109"/>
  <c r="BH109"/>
  <c r="BG109"/>
  <c r="BE109"/>
  <c r="T109"/>
  <c r="R109"/>
  <c r="P109"/>
  <c r="BI105"/>
  <c r="BH105"/>
  <c r="BG105"/>
  <c r="BE105"/>
  <c r="T105"/>
  <c r="R105"/>
  <c r="P105"/>
  <c r="BI102"/>
  <c r="BH102"/>
  <c r="BG102"/>
  <c r="BE102"/>
  <c r="T102"/>
  <c r="R102"/>
  <c r="P102"/>
  <c r="BI98"/>
  <c r="BH98"/>
  <c r="BG98"/>
  <c r="BE98"/>
  <c r="T98"/>
  <c r="R98"/>
  <c r="P98"/>
  <c r="BI94"/>
  <c r="BH94"/>
  <c r="BG94"/>
  <c r="BE94"/>
  <c r="T94"/>
  <c r="R94"/>
  <c r="P94"/>
  <c r="BI90"/>
  <c r="BH90"/>
  <c r="BG90"/>
  <c r="BE90"/>
  <c r="T90"/>
  <c r="R90"/>
  <c r="P90"/>
  <c r="BI86"/>
  <c r="BH86"/>
  <c r="BG86"/>
  <c r="BE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52"/>
  <c r="E7"/>
  <c r="E48"/>
  <c i="6" r="J37"/>
  <c r="J36"/>
  <c i="1" r="AY59"/>
  <c i="6" r="J35"/>
  <c i="1" r="AX59"/>
  <c i="6" r="BI185"/>
  <c r="BH185"/>
  <c r="BG185"/>
  <c r="BE185"/>
  <c r="T185"/>
  <c r="R185"/>
  <c r="P185"/>
  <c r="BI182"/>
  <c r="BH182"/>
  <c r="BG182"/>
  <c r="BE182"/>
  <c r="T182"/>
  <c r="R182"/>
  <c r="P182"/>
  <c r="BI179"/>
  <c r="BH179"/>
  <c r="BG179"/>
  <c r="BE179"/>
  <c r="T179"/>
  <c r="R179"/>
  <c r="P179"/>
  <c r="BI175"/>
  <c r="BH175"/>
  <c r="BG175"/>
  <c r="BE175"/>
  <c r="T175"/>
  <c r="R175"/>
  <c r="P175"/>
  <c r="BI172"/>
  <c r="BH172"/>
  <c r="BG172"/>
  <c r="BE172"/>
  <c r="T172"/>
  <c r="R172"/>
  <c r="P172"/>
  <c r="BI168"/>
  <c r="BH168"/>
  <c r="BG168"/>
  <c r="BE168"/>
  <c r="T168"/>
  <c r="R168"/>
  <c r="P168"/>
  <c r="BI164"/>
  <c r="BH164"/>
  <c r="BG164"/>
  <c r="BE164"/>
  <c r="T164"/>
  <c r="R164"/>
  <c r="P164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1"/>
  <c r="BH151"/>
  <c r="BG151"/>
  <c r="BE151"/>
  <c r="T151"/>
  <c r="R151"/>
  <c r="P151"/>
  <c r="BI147"/>
  <c r="BH147"/>
  <c r="BG147"/>
  <c r="BE147"/>
  <c r="T147"/>
  <c r="R147"/>
  <c r="P147"/>
  <c r="BI143"/>
  <c r="BH143"/>
  <c r="BG143"/>
  <c r="BE143"/>
  <c r="T143"/>
  <c r="R143"/>
  <c r="P143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30"/>
  <c r="BH130"/>
  <c r="BG130"/>
  <c r="BE130"/>
  <c r="T130"/>
  <c r="R130"/>
  <c r="P130"/>
  <c r="BI126"/>
  <c r="BH126"/>
  <c r="BG126"/>
  <c r="BE126"/>
  <c r="T126"/>
  <c r="R126"/>
  <c r="P126"/>
  <c r="BI120"/>
  <c r="BH120"/>
  <c r="BG120"/>
  <c r="BE120"/>
  <c r="T120"/>
  <c r="R120"/>
  <c r="P120"/>
  <c r="BI116"/>
  <c r="BH116"/>
  <c r="BG116"/>
  <c r="BE116"/>
  <c r="T116"/>
  <c r="R116"/>
  <c r="P116"/>
  <c r="BI112"/>
  <c r="BH112"/>
  <c r="BG112"/>
  <c r="BE112"/>
  <c r="T112"/>
  <c r="R112"/>
  <c r="P112"/>
  <c r="BI108"/>
  <c r="BH108"/>
  <c r="BG108"/>
  <c r="BE108"/>
  <c r="T108"/>
  <c r="R108"/>
  <c r="P108"/>
  <c r="BI103"/>
  <c r="BH103"/>
  <c r="BG103"/>
  <c r="BE103"/>
  <c r="T103"/>
  <c r="T102"/>
  <c r="R103"/>
  <c r="R102"/>
  <c r="P103"/>
  <c r="P102"/>
  <c r="BI98"/>
  <c r="BH98"/>
  <c r="BG98"/>
  <c r="BE98"/>
  <c r="T98"/>
  <c r="R98"/>
  <c r="P98"/>
  <c r="BI94"/>
  <c r="BH94"/>
  <c r="BG94"/>
  <c r="BE94"/>
  <c r="T94"/>
  <c r="R94"/>
  <c r="P94"/>
  <c r="BI90"/>
  <c r="BH90"/>
  <c r="BG90"/>
  <c r="BE90"/>
  <c r="T90"/>
  <c r="R90"/>
  <c r="P90"/>
  <c r="F81"/>
  <c r="E79"/>
  <c r="F52"/>
  <c r="E50"/>
  <c r="J24"/>
  <c r="E24"/>
  <c r="J55"/>
  <c r="J23"/>
  <c r="J21"/>
  <c r="E21"/>
  <c r="J83"/>
  <c r="J20"/>
  <c r="J18"/>
  <c r="E18"/>
  <c r="F55"/>
  <c r="J17"/>
  <c r="J15"/>
  <c r="E15"/>
  <c r="F83"/>
  <c r="J14"/>
  <c r="J12"/>
  <c r="J52"/>
  <c r="E7"/>
  <c r="E48"/>
  <c i="5" r="J37"/>
  <c r="J36"/>
  <c i="1" r="AY58"/>
  <c i="5" r="J35"/>
  <c i="1" r="AX58"/>
  <c i="5" r="BI160"/>
  <c r="BH160"/>
  <c r="BG160"/>
  <c r="BE160"/>
  <c r="T160"/>
  <c r="R160"/>
  <c r="P160"/>
  <c r="BI157"/>
  <c r="BH157"/>
  <c r="BG157"/>
  <c r="BE157"/>
  <c r="T157"/>
  <c r="R157"/>
  <c r="P157"/>
  <c r="BI153"/>
  <c r="BH153"/>
  <c r="BG153"/>
  <c r="BE153"/>
  <c r="T153"/>
  <c r="R153"/>
  <c r="P153"/>
  <c r="BI150"/>
  <c r="BH150"/>
  <c r="BG150"/>
  <c r="BE150"/>
  <c r="T150"/>
  <c r="R150"/>
  <c r="P150"/>
  <c r="BI147"/>
  <c r="BH147"/>
  <c r="BG147"/>
  <c r="BE147"/>
  <c r="T147"/>
  <c r="R147"/>
  <c r="P147"/>
  <c r="BI144"/>
  <c r="BH144"/>
  <c r="BG144"/>
  <c r="BE144"/>
  <c r="T144"/>
  <c r="R144"/>
  <c r="P144"/>
  <c r="BI141"/>
  <c r="BH141"/>
  <c r="BG141"/>
  <c r="BE141"/>
  <c r="T141"/>
  <c r="R141"/>
  <c r="P141"/>
  <c r="BI137"/>
  <c r="BH137"/>
  <c r="BG137"/>
  <c r="BE137"/>
  <c r="T137"/>
  <c r="R137"/>
  <c r="P137"/>
  <c r="BI133"/>
  <c r="BH133"/>
  <c r="BG133"/>
  <c r="BE133"/>
  <c r="T133"/>
  <c r="R133"/>
  <c r="P133"/>
  <c r="BI129"/>
  <c r="BH129"/>
  <c r="BG129"/>
  <c r="BE129"/>
  <c r="T129"/>
  <c r="R129"/>
  <c r="P129"/>
  <c r="BI125"/>
  <c r="BH125"/>
  <c r="BG125"/>
  <c r="BE125"/>
  <c r="T125"/>
  <c r="R125"/>
  <c r="P125"/>
  <c r="BI121"/>
  <c r="BH121"/>
  <c r="BG121"/>
  <c r="BE121"/>
  <c r="T121"/>
  <c r="R121"/>
  <c r="P121"/>
  <c r="BI118"/>
  <c r="BH118"/>
  <c r="BG118"/>
  <c r="BE118"/>
  <c r="T118"/>
  <c r="R118"/>
  <c r="P118"/>
  <c r="BI115"/>
  <c r="BH115"/>
  <c r="BG115"/>
  <c r="BE115"/>
  <c r="T115"/>
  <c r="R115"/>
  <c r="P115"/>
  <c r="BI112"/>
  <c r="BH112"/>
  <c r="BG112"/>
  <c r="BE112"/>
  <c r="T112"/>
  <c r="R112"/>
  <c r="P112"/>
  <c r="BI108"/>
  <c r="BH108"/>
  <c r="BG108"/>
  <c r="BE108"/>
  <c r="T108"/>
  <c r="R108"/>
  <c r="P108"/>
  <c r="BI104"/>
  <c r="BH104"/>
  <c r="BG104"/>
  <c r="BE104"/>
  <c r="T104"/>
  <c r="R104"/>
  <c r="P104"/>
  <c r="BI100"/>
  <c r="BH100"/>
  <c r="BG100"/>
  <c r="BE100"/>
  <c r="T100"/>
  <c r="R100"/>
  <c r="P100"/>
  <c r="BI94"/>
  <c r="BH94"/>
  <c r="BG94"/>
  <c r="BE94"/>
  <c r="T94"/>
  <c r="R94"/>
  <c r="P94"/>
  <c r="BI86"/>
  <c r="BH86"/>
  <c r="BG86"/>
  <c r="BE86"/>
  <c r="T86"/>
  <c r="R86"/>
  <c r="P86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79"/>
  <c r="J14"/>
  <c r="J12"/>
  <c r="J52"/>
  <c r="E7"/>
  <c r="E73"/>
  <c i="4" r="T88"/>
  <c r="R88"/>
  <c r="P88"/>
  <c r="BK88"/>
  <c r="J88"/>
  <c r="J61"/>
  <c r="J37"/>
  <c r="J36"/>
  <c i="1" r="AY57"/>
  <c i="4" r="J35"/>
  <c i="1" r="AX57"/>
  <c i="4" r="BI171"/>
  <c r="BH171"/>
  <c r="BG171"/>
  <c r="BE171"/>
  <c r="T171"/>
  <c r="R171"/>
  <c r="P171"/>
  <c r="BI168"/>
  <c r="BH168"/>
  <c r="BG168"/>
  <c r="BE168"/>
  <c r="T168"/>
  <c r="R168"/>
  <c r="P168"/>
  <c r="BI158"/>
  <c r="BH158"/>
  <c r="BG158"/>
  <c r="BE158"/>
  <c r="T158"/>
  <c r="R158"/>
  <c r="P158"/>
  <c r="BI155"/>
  <c r="BH155"/>
  <c r="BG155"/>
  <c r="BE155"/>
  <c r="T155"/>
  <c r="R155"/>
  <c r="P155"/>
  <c r="BI140"/>
  <c r="BH140"/>
  <c r="BG140"/>
  <c r="BE140"/>
  <c r="T140"/>
  <c r="R140"/>
  <c r="P140"/>
  <c r="BI135"/>
  <c r="BH135"/>
  <c r="BG135"/>
  <c r="BE135"/>
  <c r="T135"/>
  <c r="T134"/>
  <c r="R135"/>
  <c r="R134"/>
  <c r="P135"/>
  <c r="P134"/>
  <c r="BI118"/>
  <c r="BH118"/>
  <c r="BG118"/>
  <c r="BE118"/>
  <c r="T118"/>
  <c r="R118"/>
  <c r="P118"/>
  <c r="BI114"/>
  <c r="BH114"/>
  <c r="BG114"/>
  <c r="BE114"/>
  <c r="T114"/>
  <c r="R114"/>
  <c r="P114"/>
  <c r="BI109"/>
  <c r="BH109"/>
  <c r="BG109"/>
  <c r="BE109"/>
  <c r="T109"/>
  <c r="R109"/>
  <c r="P109"/>
  <c r="BI105"/>
  <c r="BH105"/>
  <c r="BG105"/>
  <c r="BE105"/>
  <c r="T105"/>
  <c r="R105"/>
  <c r="P105"/>
  <c r="BI89"/>
  <c r="BH89"/>
  <c r="BG89"/>
  <c r="BE89"/>
  <c r="T89"/>
  <c r="R89"/>
  <c r="P89"/>
  <c r="F80"/>
  <c r="E78"/>
  <c r="F52"/>
  <c r="E50"/>
  <c r="J24"/>
  <c r="E24"/>
  <c r="J55"/>
  <c r="J23"/>
  <c r="J21"/>
  <c r="E21"/>
  <c r="J82"/>
  <c r="J20"/>
  <c r="J18"/>
  <c r="E18"/>
  <c r="F55"/>
  <c r="J17"/>
  <c r="J15"/>
  <c r="E15"/>
  <c r="F82"/>
  <c r="J14"/>
  <c r="J12"/>
  <c r="J80"/>
  <c r="E7"/>
  <c r="E76"/>
  <c i="3" r="T232"/>
  <c r="R232"/>
  <c r="P232"/>
  <c r="BK232"/>
  <c r="J232"/>
  <c r="J63"/>
  <c r="J37"/>
  <c r="J36"/>
  <c i="1" r="AY56"/>
  <c i="3" r="J35"/>
  <c i="1" r="AX56"/>
  <c i="3" r="BI509"/>
  <c r="BH509"/>
  <c r="BG509"/>
  <c r="BE509"/>
  <c r="T509"/>
  <c r="R509"/>
  <c r="P509"/>
  <c r="BI506"/>
  <c r="BH506"/>
  <c r="BG506"/>
  <c r="BE506"/>
  <c r="T506"/>
  <c r="R506"/>
  <c r="P506"/>
  <c r="BI503"/>
  <c r="BH503"/>
  <c r="BG503"/>
  <c r="BE503"/>
  <c r="T503"/>
  <c r="R503"/>
  <c r="P503"/>
  <c r="BI500"/>
  <c r="BH500"/>
  <c r="BG500"/>
  <c r="BE500"/>
  <c r="T500"/>
  <c r="R500"/>
  <c r="P500"/>
  <c r="BI490"/>
  <c r="BH490"/>
  <c r="BG490"/>
  <c r="BE490"/>
  <c r="T490"/>
  <c r="R490"/>
  <c r="P490"/>
  <c r="BI486"/>
  <c r="BH486"/>
  <c r="BG486"/>
  <c r="BE486"/>
  <c r="T486"/>
  <c r="R486"/>
  <c r="P486"/>
  <c r="BI483"/>
  <c r="BH483"/>
  <c r="BG483"/>
  <c r="BE483"/>
  <c r="T483"/>
  <c r="R483"/>
  <c r="P483"/>
  <c r="BI477"/>
  <c r="BH477"/>
  <c r="BG477"/>
  <c r="BE477"/>
  <c r="T477"/>
  <c r="R477"/>
  <c r="P477"/>
  <c r="BI473"/>
  <c r="BH473"/>
  <c r="BG473"/>
  <c r="BE473"/>
  <c r="T473"/>
  <c r="R473"/>
  <c r="P473"/>
  <c r="BI469"/>
  <c r="BH469"/>
  <c r="BG469"/>
  <c r="BE469"/>
  <c r="T469"/>
  <c r="R469"/>
  <c r="P469"/>
  <c r="BI466"/>
  <c r="BH466"/>
  <c r="BG466"/>
  <c r="BE466"/>
  <c r="T466"/>
  <c r="R466"/>
  <c r="P466"/>
  <c r="BI463"/>
  <c r="BH463"/>
  <c r="BG463"/>
  <c r="BE463"/>
  <c r="T463"/>
  <c r="R463"/>
  <c r="P463"/>
  <c r="BI460"/>
  <c r="BH460"/>
  <c r="BG460"/>
  <c r="BE460"/>
  <c r="T460"/>
  <c r="R460"/>
  <c r="P460"/>
  <c r="BI454"/>
  <c r="BH454"/>
  <c r="BG454"/>
  <c r="BE454"/>
  <c r="T454"/>
  <c r="R454"/>
  <c r="P454"/>
  <c r="BI451"/>
  <c r="BH451"/>
  <c r="BG451"/>
  <c r="BE451"/>
  <c r="T451"/>
  <c r="R451"/>
  <c r="P451"/>
  <c r="BI447"/>
  <c r="BH447"/>
  <c r="BG447"/>
  <c r="BE447"/>
  <c r="T447"/>
  <c r="R447"/>
  <c r="P447"/>
  <c r="BI441"/>
  <c r="BH441"/>
  <c r="BG441"/>
  <c r="BE441"/>
  <c r="T441"/>
  <c r="R441"/>
  <c r="P441"/>
  <c r="BI437"/>
  <c r="BH437"/>
  <c r="BG437"/>
  <c r="BE437"/>
  <c r="T437"/>
  <c r="R437"/>
  <c r="P437"/>
  <c r="BI434"/>
  <c r="BH434"/>
  <c r="BG434"/>
  <c r="BE434"/>
  <c r="T434"/>
  <c r="R434"/>
  <c r="P434"/>
  <c r="BI427"/>
  <c r="BH427"/>
  <c r="BG427"/>
  <c r="BE427"/>
  <c r="T427"/>
  <c r="R427"/>
  <c r="P427"/>
  <c r="BI423"/>
  <c r="BH423"/>
  <c r="BG423"/>
  <c r="BE423"/>
  <c r="T423"/>
  <c r="R423"/>
  <c r="P423"/>
  <c r="BI420"/>
  <c r="BH420"/>
  <c r="BG420"/>
  <c r="BE420"/>
  <c r="T420"/>
  <c r="R420"/>
  <c r="P420"/>
  <c r="BI411"/>
  <c r="BH411"/>
  <c r="BG411"/>
  <c r="BE411"/>
  <c r="T411"/>
  <c r="R411"/>
  <c r="P411"/>
  <c r="BI408"/>
  <c r="BH408"/>
  <c r="BG408"/>
  <c r="BE408"/>
  <c r="T408"/>
  <c r="R408"/>
  <c r="P408"/>
  <c r="BI405"/>
  <c r="BH405"/>
  <c r="BG405"/>
  <c r="BE405"/>
  <c r="T405"/>
  <c r="R405"/>
  <c r="P405"/>
  <c r="BI402"/>
  <c r="BH402"/>
  <c r="BG402"/>
  <c r="BE402"/>
  <c r="T402"/>
  <c r="R402"/>
  <c r="P402"/>
  <c r="BI399"/>
  <c r="BH399"/>
  <c r="BG399"/>
  <c r="BE399"/>
  <c r="T399"/>
  <c r="R399"/>
  <c r="P399"/>
  <c r="BI396"/>
  <c r="BH396"/>
  <c r="BG396"/>
  <c r="BE396"/>
  <c r="T396"/>
  <c r="R396"/>
  <c r="P396"/>
  <c r="BI387"/>
  <c r="BH387"/>
  <c r="BG387"/>
  <c r="BE387"/>
  <c r="T387"/>
  <c r="R387"/>
  <c r="P387"/>
  <c r="BI383"/>
  <c r="BH383"/>
  <c r="BG383"/>
  <c r="BE383"/>
  <c r="T383"/>
  <c r="R383"/>
  <c r="P383"/>
  <c r="BI379"/>
  <c r="BH379"/>
  <c r="BG379"/>
  <c r="BE379"/>
  <c r="T379"/>
  <c r="R379"/>
  <c r="P379"/>
  <c r="BI376"/>
  <c r="BH376"/>
  <c r="BG376"/>
  <c r="BE376"/>
  <c r="T376"/>
  <c r="R376"/>
  <c r="P376"/>
  <c r="BI373"/>
  <c r="BH373"/>
  <c r="BG373"/>
  <c r="BE373"/>
  <c r="T373"/>
  <c r="R373"/>
  <c r="P373"/>
  <c r="BI369"/>
  <c r="BH369"/>
  <c r="BG369"/>
  <c r="BE369"/>
  <c r="T369"/>
  <c r="R369"/>
  <c r="P369"/>
  <c r="BI366"/>
  <c r="BH366"/>
  <c r="BG366"/>
  <c r="BE366"/>
  <c r="T366"/>
  <c r="R366"/>
  <c r="P366"/>
  <c r="BI362"/>
  <c r="BH362"/>
  <c r="BG362"/>
  <c r="BE362"/>
  <c r="T362"/>
  <c r="R362"/>
  <c r="P362"/>
  <c r="BI359"/>
  <c r="BH359"/>
  <c r="BG359"/>
  <c r="BE359"/>
  <c r="T359"/>
  <c r="R359"/>
  <c r="P359"/>
  <c r="BI353"/>
  <c r="BH353"/>
  <c r="BG353"/>
  <c r="BE353"/>
  <c r="T353"/>
  <c r="R353"/>
  <c r="P353"/>
  <c r="BI349"/>
  <c r="BH349"/>
  <c r="BG349"/>
  <c r="BE349"/>
  <c r="T349"/>
  <c r="R349"/>
  <c r="P349"/>
  <c r="BI345"/>
  <c r="BH345"/>
  <c r="BG345"/>
  <c r="BE345"/>
  <c r="T345"/>
  <c r="R345"/>
  <c r="P345"/>
  <c r="BI341"/>
  <c r="BH341"/>
  <c r="BG341"/>
  <c r="BE341"/>
  <c r="T341"/>
  <c r="R341"/>
  <c r="P341"/>
  <c r="BI337"/>
  <c r="BH337"/>
  <c r="BG337"/>
  <c r="BE337"/>
  <c r="T337"/>
  <c r="R337"/>
  <c r="P337"/>
  <c r="BI334"/>
  <c r="BH334"/>
  <c r="BG334"/>
  <c r="BE334"/>
  <c r="T334"/>
  <c r="R334"/>
  <c r="P334"/>
  <c r="BI332"/>
  <c r="BH332"/>
  <c r="BG332"/>
  <c r="BE332"/>
  <c r="T332"/>
  <c r="R332"/>
  <c r="P332"/>
  <c r="BI328"/>
  <c r="BH328"/>
  <c r="BG328"/>
  <c r="BE328"/>
  <c r="T328"/>
  <c r="R328"/>
  <c r="P328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19"/>
  <c r="BH319"/>
  <c r="BG319"/>
  <c r="BE319"/>
  <c r="T319"/>
  <c r="R319"/>
  <c r="P319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0"/>
  <c r="BH310"/>
  <c r="BG310"/>
  <c r="BE310"/>
  <c r="T310"/>
  <c r="R310"/>
  <c r="P310"/>
  <c r="BI306"/>
  <c r="BH306"/>
  <c r="BG306"/>
  <c r="BE306"/>
  <c r="T306"/>
  <c r="R306"/>
  <c r="P306"/>
  <c r="BI303"/>
  <c r="BH303"/>
  <c r="BG303"/>
  <c r="BE303"/>
  <c r="T303"/>
  <c r="R303"/>
  <c r="P303"/>
  <c r="BI299"/>
  <c r="BH299"/>
  <c r="BG299"/>
  <c r="BE299"/>
  <c r="T299"/>
  <c r="R299"/>
  <c r="P299"/>
  <c r="BI295"/>
  <c r="BH295"/>
  <c r="BG295"/>
  <c r="BE295"/>
  <c r="T295"/>
  <c r="R295"/>
  <c r="P295"/>
  <c r="BI293"/>
  <c r="BH293"/>
  <c r="BG293"/>
  <c r="BE293"/>
  <c r="T293"/>
  <c r="R293"/>
  <c r="P293"/>
  <c r="BI290"/>
  <c r="BH290"/>
  <c r="BG290"/>
  <c r="BE290"/>
  <c r="T290"/>
  <c r="R290"/>
  <c r="P290"/>
  <c r="BI287"/>
  <c r="BH287"/>
  <c r="BG287"/>
  <c r="BE287"/>
  <c r="T287"/>
  <c r="R287"/>
  <c r="P287"/>
  <c r="BI283"/>
  <c r="BH283"/>
  <c r="BG283"/>
  <c r="BE283"/>
  <c r="T283"/>
  <c r="R283"/>
  <c r="P283"/>
  <c r="BI279"/>
  <c r="BH279"/>
  <c r="BG279"/>
  <c r="BE279"/>
  <c r="T279"/>
  <c r="R279"/>
  <c r="P279"/>
  <c r="BI276"/>
  <c r="BH276"/>
  <c r="BG276"/>
  <c r="BE276"/>
  <c r="T276"/>
  <c r="R276"/>
  <c r="P276"/>
  <c r="BI272"/>
  <c r="BH272"/>
  <c r="BG272"/>
  <c r="BE272"/>
  <c r="T272"/>
  <c r="R272"/>
  <c r="P272"/>
  <c r="BI269"/>
  <c r="BH269"/>
  <c r="BG269"/>
  <c r="BE269"/>
  <c r="T269"/>
  <c r="R269"/>
  <c r="P269"/>
  <c r="BI254"/>
  <c r="BH254"/>
  <c r="BG254"/>
  <c r="BE254"/>
  <c r="T254"/>
  <c r="R254"/>
  <c r="P254"/>
  <c r="BI249"/>
  <c r="BH249"/>
  <c r="BG249"/>
  <c r="BE249"/>
  <c r="T249"/>
  <c r="T248"/>
  <c r="R249"/>
  <c r="R248"/>
  <c r="P249"/>
  <c r="P248"/>
  <c r="BI233"/>
  <c r="BH233"/>
  <c r="BG233"/>
  <c r="BE233"/>
  <c r="T233"/>
  <c r="R233"/>
  <c r="P233"/>
  <c r="BI230"/>
  <c r="BH230"/>
  <c r="BG230"/>
  <c r="BE230"/>
  <c r="T230"/>
  <c r="R230"/>
  <c r="P230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19"/>
  <c r="BH219"/>
  <c r="BG219"/>
  <c r="BE219"/>
  <c r="T219"/>
  <c r="R219"/>
  <c r="P219"/>
  <c r="BI203"/>
  <c r="BH203"/>
  <c r="BG203"/>
  <c r="BE203"/>
  <c r="T203"/>
  <c r="R203"/>
  <c r="P203"/>
  <c r="BI187"/>
  <c r="BH187"/>
  <c r="BG187"/>
  <c r="BE187"/>
  <c r="T187"/>
  <c r="R187"/>
  <c r="P187"/>
  <c r="BI183"/>
  <c r="BH183"/>
  <c r="BG183"/>
  <c r="BE183"/>
  <c r="T183"/>
  <c r="R183"/>
  <c r="P183"/>
  <c r="BI168"/>
  <c r="BH168"/>
  <c r="BG168"/>
  <c r="BE168"/>
  <c r="T168"/>
  <c r="R168"/>
  <c r="P168"/>
  <c r="BI164"/>
  <c r="BH164"/>
  <c r="BG164"/>
  <c r="BE164"/>
  <c r="T164"/>
  <c r="R164"/>
  <c r="P164"/>
  <c r="BI157"/>
  <c r="BH157"/>
  <c r="BG157"/>
  <c r="BE157"/>
  <c r="T157"/>
  <c r="R157"/>
  <c r="P157"/>
  <c r="BI153"/>
  <c r="BH153"/>
  <c r="BG153"/>
  <c r="BE153"/>
  <c r="T153"/>
  <c r="R153"/>
  <c r="P153"/>
  <c r="BI139"/>
  <c r="BH139"/>
  <c r="BG139"/>
  <c r="BE139"/>
  <c r="T139"/>
  <c r="R139"/>
  <c r="P139"/>
  <c r="BI126"/>
  <c r="BH126"/>
  <c r="BG126"/>
  <c r="BE126"/>
  <c r="T126"/>
  <c r="R126"/>
  <c r="P126"/>
  <c r="BI119"/>
  <c r="BH119"/>
  <c r="BG119"/>
  <c r="BE119"/>
  <c r="T119"/>
  <c r="R119"/>
  <c r="P119"/>
  <c r="BI114"/>
  <c r="BH114"/>
  <c r="BG114"/>
  <c r="BE114"/>
  <c r="T114"/>
  <c r="R114"/>
  <c r="P114"/>
  <c r="BI110"/>
  <c r="BH110"/>
  <c r="BG110"/>
  <c r="BE110"/>
  <c r="T110"/>
  <c r="R110"/>
  <c r="P110"/>
  <c r="BI108"/>
  <c r="BH108"/>
  <c r="BG108"/>
  <c r="BE108"/>
  <c r="T108"/>
  <c r="R108"/>
  <c r="P108"/>
  <c r="BI104"/>
  <c r="BH104"/>
  <c r="BG104"/>
  <c r="BE104"/>
  <c r="T104"/>
  <c r="R104"/>
  <c r="P104"/>
  <c r="BI98"/>
  <c r="BH98"/>
  <c r="BG98"/>
  <c r="BE98"/>
  <c r="T98"/>
  <c r="R98"/>
  <c r="P98"/>
  <c r="F89"/>
  <c r="E87"/>
  <c r="F52"/>
  <c r="E50"/>
  <c r="J24"/>
  <c r="E24"/>
  <c r="J92"/>
  <c r="J23"/>
  <c r="J21"/>
  <c r="E21"/>
  <c r="J54"/>
  <c r="J20"/>
  <c r="J18"/>
  <c r="E18"/>
  <c r="F92"/>
  <c r="J17"/>
  <c r="J15"/>
  <c r="E15"/>
  <c r="F54"/>
  <c r="J14"/>
  <c r="J12"/>
  <c r="J52"/>
  <c r="E7"/>
  <c r="E85"/>
  <c i="2" r="J37"/>
  <c r="J36"/>
  <c r="J35"/>
  <c i="1" r="AX55"/>
  <c i="2" r="BI318"/>
  <c r="BH318"/>
  <c r="BG318"/>
  <c r="BE318"/>
  <c r="T318"/>
  <c r="R318"/>
  <c r="R317"/>
  <c r="P318"/>
  <c r="P317"/>
  <c r="BI308"/>
  <c r="BH308"/>
  <c r="BG308"/>
  <c r="BE308"/>
  <c r="T308"/>
  <c r="R308"/>
  <c r="R307"/>
  <c r="P308"/>
  <c r="P307"/>
  <c r="BI303"/>
  <c r="BH303"/>
  <c r="BG303"/>
  <c r="BE303"/>
  <c r="T303"/>
  <c r="T302"/>
  <c r="R303"/>
  <c r="R302"/>
  <c r="P303"/>
  <c r="P302"/>
  <c r="BI293"/>
  <c r="BH293"/>
  <c r="BG293"/>
  <c r="BE293"/>
  <c r="T293"/>
  <c r="R293"/>
  <c r="P293"/>
  <c r="BI289"/>
  <c r="BH289"/>
  <c r="BG289"/>
  <c r="BE289"/>
  <c r="T289"/>
  <c r="R289"/>
  <c r="P289"/>
  <c r="BI285"/>
  <c r="BH285"/>
  <c r="BG285"/>
  <c r="BE285"/>
  <c r="T285"/>
  <c r="R285"/>
  <c r="P285"/>
  <c r="BI282"/>
  <c r="BH282"/>
  <c r="BG282"/>
  <c r="BE282"/>
  <c r="T282"/>
  <c r="R282"/>
  <c r="P282"/>
  <c r="BI279"/>
  <c r="BH279"/>
  <c r="BG279"/>
  <c r="BE279"/>
  <c r="T279"/>
  <c r="R279"/>
  <c r="P279"/>
  <c r="BI276"/>
  <c r="BH276"/>
  <c r="BG276"/>
  <c r="BE276"/>
  <c r="T276"/>
  <c r="R276"/>
  <c r="P276"/>
  <c r="BI273"/>
  <c r="BH273"/>
  <c r="BG273"/>
  <c r="BE273"/>
  <c r="T273"/>
  <c r="R273"/>
  <c r="P273"/>
  <c r="BI269"/>
  <c r="BH269"/>
  <c r="BG269"/>
  <c r="BE269"/>
  <c r="T269"/>
  <c r="R269"/>
  <c r="P269"/>
  <c r="BI265"/>
  <c r="BH265"/>
  <c r="BG265"/>
  <c r="BE265"/>
  <c r="T265"/>
  <c r="R265"/>
  <c r="P265"/>
  <c r="BI262"/>
  <c r="BH262"/>
  <c r="BG262"/>
  <c r="BE262"/>
  <c r="T262"/>
  <c r="R262"/>
  <c r="P262"/>
  <c r="BI258"/>
  <c r="BH258"/>
  <c r="BG258"/>
  <c r="BE258"/>
  <c r="T258"/>
  <c r="R258"/>
  <c r="P258"/>
  <c r="BI255"/>
  <c r="BH255"/>
  <c r="BG255"/>
  <c r="BE255"/>
  <c r="T255"/>
  <c r="R255"/>
  <c r="P255"/>
  <c r="BI250"/>
  <c r="BH250"/>
  <c r="BG250"/>
  <c r="BE250"/>
  <c r="T250"/>
  <c r="T249"/>
  <c r="R250"/>
  <c r="R249"/>
  <c r="P250"/>
  <c r="P249"/>
  <c r="BI245"/>
  <c r="BH245"/>
  <c r="BG245"/>
  <c r="BE245"/>
  <c r="T245"/>
  <c r="R245"/>
  <c r="P245"/>
  <c r="BI241"/>
  <c r="BH241"/>
  <c r="BG241"/>
  <c r="BE241"/>
  <c r="T241"/>
  <c r="R241"/>
  <c r="P241"/>
  <c r="BI237"/>
  <c r="BH237"/>
  <c r="BG237"/>
  <c r="BE237"/>
  <c r="T237"/>
  <c r="R237"/>
  <c r="P237"/>
  <c r="BI233"/>
  <c r="BH233"/>
  <c r="BG233"/>
  <c r="BE233"/>
  <c r="T233"/>
  <c r="R233"/>
  <c r="P233"/>
  <c r="BI230"/>
  <c r="BH230"/>
  <c r="BG230"/>
  <c r="BE230"/>
  <c r="T230"/>
  <c r="R230"/>
  <c r="P230"/>
  <c r="BI227"/>
  <c r="BH227"/>
  <c r="BG227"/>
  <c r="BE227"/>
  <c r="T227"/>
  <c r="R227"/>
  <c r="P227"/>
  <c r="BI216"/>
  <c r="BH216"/>
  <c r="BG216"/>
  <c r="BE216"/>
  <c r="T216"/>
  <c r="R216"/>
  <c r="P216"/>
  <c r="BI199"/>
  <c r="BH199"/>
  <c r="BG199"/>
  <c r="BE199"/>
  <c r="T199"/>
  <c r="R199"/>
  <c r="P199"/>
  <c r="BI195"/>
  <c r="BH195"/>
  <c r="BG195"/>
  <c r="BE195"/>
  <c r="T195"/>
  <c r="R195"/>
  <c r="P195"/>
  <c r="BI188"/>
  <c r="BH188"/>
  <c r="BG188"/>
  <c r="BE188"/>
  <c r="T188"/>
  <c r="R188"/>
  <c r="P188"/>
  <c r="BI174"/>
  <c r="BH174"/>
  <c r="BG174"/>
  <c r="BE174"/>
  <c r="T174"/>
  <c r="R174"/>
  <c r="P174"/>
  <c r="BI170"/>
  <c r="BH170"/>
  <c r="BG170"/>
  <c r="BE170"/>
  <c r="T170"/>
  <c r="R170"/>
  <c r="P170"/>
  <c r="BI166"/>
  <c r="BH166"/>
  <c r="BG166"/>
  <c r="BE166"/>
  <c r="T166"/>
  <c r="R166"/>
  <c r="P166"/>
  <c r="BI155"/>
  <c r="BH155"/>
  <c r="BG155"/>
  <c r="BE155"/>
  <c r="T155"/>
  <c r="R155"/>
  <c r="P155"/>
  <c r="BI151"/>
  <c r="BH151"/>
  <c r="BG151"/>
  <c r="BE151"/>
  <c r="T151"/>
  <c r="R151"/>
  <c r="P151"/>
  <c r="BI147"/>
  <c r="BH147"/>
  <c r="BG147"/>
  <c r="BE147"/>
  <c r="T147"/>
  <c r="R147"/>
  <c r="P147"/>
  <c r="BI140"/>
  <c r="BH140"/>
  <c r="BG140"/>
  <c r="BE140"/>
  <c r="T140"/>
  <c r="R140"/>
  <c r="P140"/>
  <c r="BI136"/>
  <c r="BH136"/>
  <c r="BG136"/>
  <c r="BE136"/>
  <c r="T136"/>
  <c r="R136"/>
  <c r="P136"/>
  <c r="BI132"/>
  <c r="BH132"/>
  <c r="BG132"/>
  <c r="BE132"/>
  <c r="T132"/>
  <c r="R132"/>
  <c r="P132"/>
  <c r="BI128"/>
  <c r="BH128"/>
  <c r="BG128"/>
  <c r="BE128"/>
  <c r="T128"/>
  <c r="R128"/>
  <c r="P128"/>
  <c r="BI124"/>
  <c r="BH124"/>
  <c r="BG124"/>
  <c r="BE124"/>
  <c r="T124"/>
  <c r="R124"/>
  <c r="P124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4"/>
  <c r="BH94"/>
  <c r="BG94"/>
  <c r="BE94"/>
  <c r="T94"/>
  <c r="R94"/>
  <c r="P94"/>
  <c r="F85"/>
  <c r="E83"/>
  <c r="F52"/>
  <c r="E50"/>
  <c r="J24"/>
  <c r="E24"/>
  <c r="J55"/>
  <c r="J23"/>
  <c r="J21"/>
  <c r="E21"/>
  <c r="J87"/>
  <c r="J20"/>
  <c r="J18"/>
  <c r="E18"/>
  <c r="F88"/>
  <c r="J17"/>
  <c r="J15"/>
  <c r="E15"/>
  <c r="F87"/>
  <c r="J14"/>
  <c r="J12"/>
  <c r="J85"/>
  <c r="E7"/>
  <c r="E81"/>
  <c i="1" r="L50"/>
  <c r="AM50"/>
  <c r="AM49"/>
  <c r="L49"/>
  <c r="AM47"/>
  <c r="L47"/>
  <c r="L45"/>
  <c r="L44"/>
  <c i="3" r="J139"/>
  <c i="6" r="BK155"/>
  <c i="8" r="BK283"/>
  <c r="BK417"/>
  <c i="9" r="J107"/>
  <c i="3" r="J104"/>
  <c r="J359"/>
  <c i="4" r="J105"/>
  <c i="8" r="BK209"/>
  <c i="2" r="J98"/>
  <c i="8" r="J309"/>
  <c i="3" r="BK383"/>
  <c i="4" r="BK140"/>
  <c i="6" r="J116"/>
  <c i="8" r="BK472"/>
  <c i="9" r="BK86"/>
  <c i="2" r="BK318"/>
  <c i="3" r="J399"/>
  <c i="2" r="BK188"/>
  <c i="3" r="BK98"/>
  <c r="J293"/>
  <c i="5" r="BK108"/>
  <c i="8" r="J286"/>
  <c r="J319"/>
  <c i="3" r="BK326"/>
  <c i="5" r="J112"/>
  <c i="7" r="J131"/>
  <c i="3" r="J396"/>
  <c i="4" r="BK89"/>
  <c i="6" r="BK98"/>
  <c i="8" r="J323"/>
  <c i="9" r="J129"/>
  <c i="3" r="J203"/>
  <c i="5" r="J118"/>
  <c i="3" r="J332"/>
  <c i="8" r="J162"/>
  <c i="3" r="J362"/>
  <c i="8" r="BK331"/>
  <c i="9" r="BK92"/>
  <c i="3" r="BK104"/>
  <c i="7" r="BK94"/>
  <c i="8" r="BK250"/>
  <c i="2" r="J166"/>
  <c r="J282"/>
  <c i="3" r="BK299"/>
  <c i="8" r="BK497"/>
  <c i="2" r="J285"/>
  <c i="3" r="BK405"/>
  <c r="BK283"/>
  <c i="8" r="BK400"/>
  <c r="J459"/>
  <c r="BK356"/>
  <c r="BK436"/>
  <c r="J331"/>
  <c i="2" r="BK195"/>
  <c r="BK136"/>
  <c i="4" r="J109"/>
  <c i="6" r="BK120"/>
  <c i="8" r="J494"/>
  <c r="J388"/>
  <c i="3" r="J183"/>
  <c r="J460"/>
  <c i="6" r="J161"/>
  <c i="8" r="J397"/>
  <c r="BK301"/>
  <c r="BK125"/>
  <c i="3" r="BK359"/>
  <c i="6" r="BK158"/>
  <c i="8" r="BK185"/>
  <c i="2" r="J318"/>
  <c i="3" r="BK303"/>
  <c i="8" r="J283"/>
  <c r="J250"/>
  <c i="2" r="BK166"/>
  <c i="3" r="J279"/>
  <c i="6" r="BK137"/>
  <c i="8" r="BK423"/>
  <c i="6" r="J126"/>
  <c i="8" r="BK370"/>
  <c r="BK459"/>
  <c i="2" r="BK147"/>
  <c i="3" r="BK506"/>
  <c i="6" r="J175"/>
  <c i="8" r="J453"/>
  <c i="10" r="BK97"/>
  <c i="3" r="BK114"/>
  <c r="BK157"/>
  <c i="8" r="J481"/>
  <c r="J400"/>
  <c i="2" r="F36"/>
  <c i="4" r="BK155"/>
  <c i="5" r="J157"/>
  <c i="6" r="J185"/>
  <c i="7" r="BK115"/>
  <c i="8" r="J492"/>
  <c r="BK476"/>
  <c r="J445"/>
  <c r="J406"/>
  <c i="9" r="J95"/>
  <c i="3" r="J437"/>
  <c i="5" r="J108"/>
  <c i="8" r="BK309"/>
  <c i="9" r="BK98"/>
  <c i="3" r="BK366"/>
  <c i="6" r="BK168"/>
  <c i="3" r="BK337"/>
  <c i="5" r="BK147"/>
  <c i="2" r="BK170"/>
  <c i="6" r="BK179"/>
  <c i="8" r="J200"/>
  <c i="10" r="BK101"/>
  <c i="3" r="BK254"/>
  <c i="5" r="BK157"/>
  <c i="2" r="BK132"/>
  <c i="3" r="J224"/>
  <c i="8" r="J241"/>
  <c i="2" r="BK140"/>
  <c i="3" r="BK353"/>
  <c r="J249"/>
  <c i="6" r="J164"/>
  <c i="8" r="BK484"/>
  <c r="BK148"/>
  <c i="5" r="BK115"/>
  <c i="3" r="BK269"/>
  <c i="5" r="J153"/>
  <c i="7" r="J115"/>
  <c i="8" r="BK159"/>
  <c r="J447"/>
  <c i="3" r="J187"/>
  <c i="2" r="J269"/>
  <c i="3" r="J411"/>
  <c i="4" r="BK109"/>
  <c i="8" r="J451"/>
  <c i="6" r="BK175"/>
  <c i="8" r="BK388"/>
  <c i="3" r="J503"/>
  <c r="BK483"/>
  <c i="4" r="BK105"/>
  <c i="6" r="BK134"/>
  <c i="2" r="BK276"/>
  <c i="3" r="BK272"/>
  <c r="J483"/>
  <c i="8" r="J441"/>
  <c i="2" r="BK151"/>
  <c i="7" r="J139"/>
  <c i="8" r="J343"/>
  <c i="10" r="J87"/>
  <c i="3" r="BK408"/>
  <c i="7" r="J86"/>
  <c i="9" r="BK114"/>
  <c i="2" r="J102"/>
  <c i="3" r="BK317"/>
  <c r="J423"/>
  <c r="BK183"/>
  <c i="8" r="BK241"/>
  <c r="BK499"/>
  <c i="9" r="J86"/>
  <c i="3" r="BK279"/>
  <c r="J254"/>
  <c i="6" r="J147"/>
  <c i="8" r="BK501"/>
  <c i="2" r="BK289"/>
  <c i="3" r="BK332"/>
  <c r="J373"/>
  <c i="4" r="J171"/>
  <c i="7" r="J102"/>
  <c i="8" r="BK503"/>
  <c i="10" r="BK87"/>
  <c i="2" r="BK227"/>
  <c r="J195"/>
  <c r="J151"/>
  <c i="3" r="J353"/>
  <c r="BK466"/>
  <c r="BK362"/>
  <c r="J447"/>
  <c r="BK319"/>
  <c i="5" r="BK125"/>
  <c i="6" r="BK108"/>
  <c i="8" r="BK323"/>
  <c r="J438"/>
  <c r="BK206"/>
  <c r="BK456"/>
  <c i="9" r="J119"/>
  <c i="2" r="J136"/>
  <c r="BK199"/>
  <c i="3" r="BK345"/>
  <c r="J299"/>
  <c r="J434"/>
  <c r="J477"/>
  <c r="BK290"/>
  <c i="4" r="J114"/>
  <c i="5" r="J86"/>
  <c r="J100"/>
  <c i="6" r="BK116"/>
  <c i="8" r="J436"/>
  <c r="J456"/>
  <c r="BK91"/>
  <c r="J143"/>
  <c i="9" r="BK110"/>
  <c i="2" r="BK245"/>
  <c r="J227"/>
  <c r="BK98"/>
  <c i="3" r="J506"/>
  <c r="BK328"/>
  <c r="J326"/>
  <c i="6" r="BK94"/>
  <c r="BK103"/>
  <c i="7" r="BK98"/>
  <c i="8" r="BK447"/>
  <c r="J277"/>
  <c r="BK415"/>
  <c r="J270"/>
  <c i="2" r="J233"/>
  <c r="BK102"/>
  <c i="3" r="BK437"/>
  <c r="BK295"/>
  <c r="J334"/>
  <c r="BK139"/>
  <c i="5" r="BK94"/>
  <c i="6" r="J168"/>
  <c i="7" r="J90"/>
  <c i="8" r="BK335"/>
  <c i="9" r="J98"/>
  <c i="3" r="J324"/>
  <c i="5" r="BK129"/>
  <c i="7" r="J119"/>
  <c i="8" r="J423"/>
  <c i="3" r="J473"/>
  <c r="BK310"/>
  <c i="5" r="BK144"/>
  <c i="8" r="J501"/>
  <c i="2" r="BK230"/>
  <c i="8" r="BK394"/>
  <c i="3" r="J469"/>
  <c r="J408"/>
  <c i="6" r="BK172"/>
  <c i="8" r="BK213"/>
  <c i="9" r="J114"/>
  <c i="3" r="BK164"/>
  <c r="BK441"/>
  <c i="8" r="BK183"/>
  <c i="2" r="J188"/>
  <c i="6" r="J155"/>
  <c i="8" r="BK358"/>
  <c i="2" r="J241"/>
  <c i="7" r="BK109"/>
  <c i="8" r="BK406"/>
  <c r="BK386"/>
  <c i="3" r="BK108"/>
  <c r="BK477"/>
  <c i="4" r="BK114"/>
  <c i="6" r="J130"/>
  <c i="8" r="BK376"/>
  <c i="3" r="BK349"/>
  <c i="5" r="J121"/>
  <c i="8" r="BK494"/>
  <c i="3" r="J108"/>
  <c i="9" r="J131"/>
  <c i="2" r="J33"/>
  <c i="3" r="BK187"/>
  <c i="9" r="BK89"/>
  <c i="5" r="BK137"/>
  <c i="7" r="BK119"/>
  <c i="3" r="J233"/>
  <c i="4" r="BK168"/>
  <c i="6" r="BK182"/>
  <c i="8" r="BK481"/>
  <c i="9" r="BK119"/>
  <c i="3" r="J98"/>
  <c i="5" r="J129"/>
  <c i="3" r="J283"/>
  <c i="8" r="J338"/>
  <c i="3" r="J164"/>
  <c i="7" r="J109"/>
  <c i="9" r="J92"/>
  <c i="3" r="BK293"/>
  <c i="6" r="BK161"/>
  <c i="8" r="BK445"/>
  <c i="2" r="J110"/>
  <c i="3" r="J341"/>
  <c r="BK287"/>
  <c i="8" r="BK507"/>
  <c i="2" r="BK106"/>
  <c i="4" r="J158"/>
  <c i="8" r="J183"/>
  <c i="2" r="BK303"/>
  <c i="8" r="J169"/>
  <c r="BK277"/>
  <c i="2" r="BK285"/>
  <c i="3" r="BK322"/>
  <c r="BK423"/>
  <c r="BK153"/>
  <c i="5" r="BK150"/>
  <c i="8" r="BK441"/>
  <c i="9" r="BK129"/>
  <c i="3" r="J337"/>
  <c i="4" r="J118"/>
  <c i="6" r="BK147"/>
  <c i="3" r="J153"/>
  <c r="J420"/>
  <c i="8" r="J476"/>
  <c i="3" r="BK110"/>
  <c i="6" r="J98"/>
  <c i="8" r="BK474"/>
  <c i="3" r="J157"/>
  <c i="5" r="BK112"/>
  <c i="8" r="J346"/>
  <c i="2" r="J170"/>
  <c i="3" r="J463"/>
  <c r="J427"/>
  <c i="8" r="BK305"/>
  <c i="2" r="F37"/>
  <c i="3" r="BK126"/>
  <c r="J486"/>
  <c i="6" r="BK112"/>
  <c i="4" r="J155"/>
  <c i="7" r="J112"/>
  <c i="8" r="BK492"/>
  <c i="10" r="J92"/>
  <c i="3" r="J451"/>
  <c i="4" r="J140"/>
  <c i="3" r="J490"/>
  <c i="5" r="BK104"/>
  <c i="2" r="J262"/>
  <c i="3" r="J219"/>
  <c i="8" r="J206"/>
  <c i="3" r="J369"/>
  <c i="5" r="J144"/>
  <c i="7" r="BK86"/>
  <c i="8" r="J421"/>
  <c i="2" r="J293"/>
  <c r="J128"/>
  <c i="3" r="J466"/>
  <c i="8" r="BK434"/>
  <c i="3" r="J222"/>
  <c i="7" r="BK112"/>
  <c i="8" r="BK419"/>
  <c i="3" r="J317"/>
  <c i="8" r="J202"/>
  <c r="BK368"/>
  <c i="2" r="BK241"/>
  <c r="J308"/>
  <c i="3" r="J345"/>
  <c r="J313"/>
  <c i="6" r="BK90"/>
  <c i="7" r="J135"/>
  <c i="8" r="BK270"/>
  <c r="BK392"/>
  <c i="3" r="BK379"/>
  <c i="6" r="J112"/>
  <c i="2" r="F33"/>
  <c i="3" r="BK473"/>
  <c i="8" r="J274"/>
  <c i="2" r="J199"/>
  <c i="4" r="BK158"/>
  <c i="8" r="J404"/>
  <c r="J394"/>
  <c i="2" r="F35"/>
  <c i="8" r="BK319"/>
  <c i="2" r="J250"/>
  <c i="3" r="BK373"/>
  <c r="J303"/>
  <c r="J126"/>
  <c i="5" r="J94"/>
  <c i="8" r="BK341"/>
  <c r="BK216"/>
  <c r="J327"/>
  <c i="2" r="BK279"/>
  <c r="BK293"/>
  <c r="J132"/>
  <c i="3" r="J328"/>
  <c r="BK509"/>
  <c r="BK427"/>
  <c r="BK460"/>
  <c r="J168"/>
  <c r="BK324"/>
  <c i="4" r="BK118"/>
  <c i="5" r="J104"/>
  <c i="7" r="BK102"/>
  <c r="J123"/>
  <c i="8" r="J305"/>
  <c r="J507"/>
  <c r="BK172"/>
  <c r="J108"/>
  <c i="9" r="BK104"/>
  <c i="2" r="BK273"/>
  <c i="1" r="AS54"/>
  <c i="3" r="BK486"/>
  <c r="BK434"/>
  <c r="J272"/>
  <c r="BK233"/>
  <c r="J402"/>
  <c i="4" r="BK171"/>
  <c r="J135"/>
  <c i="5" r="BK86"/>
  <c i="6" r="BK126"/>
  <c r="J94"/>
  <c i="7" r="J105"/>
  <c i="8" r="J474"/>
  <c r="J484"/>
  <c r="BK169"/>
  <c r="BK290"/>
  <c r="J472"/>
  <c r="BK143"/>
  <c i="9" r="BK107"/>
  <c i="2" r="J265"/>
  <c r="J289"/>
  <c r="BK124"/>
  <c r="J230"/>
  <c r="J140"/>
  <c i="3" r="BK222"/>
  <c r="BK451"/>
  <c r="BK490"/>
  <c r="BK334"/>
  <c i="5" r="BK121"/>
  <c i="6" r="BK164"/>
  <c r="J134"/>
  <c i="7" r="BK139"/>
  <c i="8" r="BK404"/>
  <c r="J356"/>
  <c r="BK505"/>
  <c r="BK488"/>
  <c r="BK338"/>
  <c r="J125"/>
  <c i="9" r="BK131"/>
  <c i="10" r="J106"/>
  <c i="2" r="BK308"/>
  <c r="J94"/>
  <c r="BK128"/>
  <c r="J155"/>
  <c i="3" r="J376"/>
  <c r="BK500"/>
  <c r="J114"/>
  <c r="BK313"/>
  <c i="5" r="J137"/>
  <c r="BK141"/>
  <c i="6" r="J140"/>
  <c r="J137"/>
  <c i="7" r="BK105"/>
  <c i="8" r="BK202"/>
  <c r="BK343"/>
  <c r="J335"/>
  <c i="3" r="J110"/>
  <c i="6" r="J151"/>
  <c i="8" r="J488"/>
  <c r="J209"/>
  <c i="2" r="BK265"/>
  <c i="5" r="BK153"/>
  <c i="3" r="BK168"/>
  <c r="BK411"/>
  <c i="6" r="J33"/>
  <c i="2" r="J237"/>
  <c i="3" r="BK387"/>
  <c i="6" r="J108"/>
  <c i="10" r="J101"/>
  <c i="6" r="BK151"/>
  <c i="8" r="J505"/>
  <c i="9" r="BK95"/>
  <c i="2" r="BK174"/>
  <c i="3" r="BK315"/>
  <c i="6" r="BK130"/>
  <c i="8" r="BK327"/>
  <c r="J392"/>
  <c i="9" r="J101"/>
  <c i="7" r="BK131"/>
  <c i="6" r="J103"/>
  <c i="8" r="J417"/>
  <c r="J358"/>
  <c i="2" r="BK250"/>
  <c i="5" r="BK133"/>
  <c i="3" r="J306"/>
  <c i="5" r="J133"/>
  <c i="9" r="BK117"/>
  <c i="6" r="J179"/>
  <c i="10" r="BK106"/>
  <c i="3" r="BK341"/>
  <c i="5" r="BK118"/>
  <c i="7" r="BK123"/>
  <c i="8" r="J315"/>
  <c i="10" r="BK92"/>
  <c i="3" r="BK203"/>
  <c i="5" r="BK160"/>
  <c i="8" r="BK397"/>
  <c i="3" r="BK469"/>
  <c i="5" r="F37"/>
  <c i="8" r="J148"/>
  <c r="J341"/>
  <c i="10" r="J97"/>
  <c i="4" r="BK135"/>
  <c i="8" r="J497"/>
  <c r="J301"/>
  <c r="BK315"/>
  <c i="2" r="J273"/>
  <c i="3" r="BK376"/>
  <c r="J366"/>
  <c i="5" r="J160"/>
  <c i="8" r="BK438"/>
  <c r="BK108"/>
  <c i="9" r="BK101"/>
  <c i="2" r="J255"/>
  <c r="J147"/>
  <c r="BK110"/>
  <c i="3" r="J500"/>
  <c r="J290"/>
  <c r="BK396"/>
  <c r="J276"/>
  <c i="4" r="J168"/>
  <c i="5" r="J141"/>
  <c i="6" r="J158"/>
  <c i="8" r="J376"/>
  <c r="J368"/>
  <c r="BK453"/>
  <c r="J434"/>
  <c i="9" r="J104"/>
  <c i="2" r="J245"/>
  <c r="J216"/>
  <c r="J124"/>
  <c i="3" r="BK219"/>
  <c r="BK463"/>
  <c r="BK399"/>
  <c r="BK306"/>
  <c r="J310"/>
  <c i="5" r="J150"/>
  <c r="J147"/>
  <c i="6" r="J120"/>
  <c i="7" r="J127"/>
  <c i="8" r="BK421"/>
  <c r="BK374"/>
  <c r="J216"/>
  <c i="9" r="J117"/>
  <c i="2" r="J174"/>
  <c r="BK94"/>
  <c i="3" r="J349"/>
  <c r="J226"/>
  <c r="J387"/>
  <c i="5" r="BK100"/>
  <c i="6" r="J143"/>
  <c i="7" r="J98"/>
  <c i="8" r="J374"/>
  <c r="J185"/>
  <c r="BK346"/>
  <c r="J415"/>
  <c i="9" r="J89"/>
  <c i="2" r="BK262"/>
  <c r="J303"/>
  <c r="J106"/>
  <c i="3" r="J315"/>
  <c r="BK224"/>
  <c r="J230"/>
  <c i="5" r="J115"/>
  <c i="6" r="J182"/>
  <c i="7" r="BK135"/>
  <c i="8" r="BK162"/>
  <c r="J370"/>
  <c i="9" r="J123"/>
  <c i="3" r="BK420"/>
  <c i="6" r="BK143"/>
  <c i="8" r="BK286"/>
  <c i="3" r="BK226"/>
  <c r="J295"/>
  <c i="6" r="J90"/>
  <c i="8" r="J499"/>
  <c i="2" r="BK255"/>
  <c i="3" r="BK402"/>
  <c r="J383"/>
  <c i="8" r="J290"/>
  <c i="2" r="BK258"/>
  <c i="3" r="BK454"/>
  <c i="8" r="BK200"/>
  <c i="9" r="J110"/>
  <c i="3" r="J287"/>
  <c i="8" r="J172"/>
  <c r="BK451"/>
  <c i="3" r="BK249"/>
  <c r="BK230"/>
  <c i="4" r="J89"/>
  <c i="7" r="BK127"/>
  <c i="8" r="BK274"/>
  <c i="3" r="BK447"/>
  <c i="6" r="BK185"/>
  <c i="2" r="BK282"/>
  <c i="5" r="J125"/>
  <c i="8" r="J293"/>
  <c r="J386"/>
  <c i="2" r="BK216"/>
  <c i="3" r="BK369"/>
  <c i="2" r="BK237"/>
  <c i="3" r="J441"/>
  <c i="9" r="BK123"/>
  <c i="2" r="J276"/>
  <c i="6" r="J172"/>
  <c i="8" r="J91"/>
  <c i="3" r="BK503"/>
  <c r="BK119"/>
  <c i="8" r="J213"/>
  <c i="2" r="BK233"/>
  <c i="3" r="J509"/>
  <c r="J319"/>
  <c i="7" r="J94"/>
  <c i="2" r="J279"/>
  <c i="3" r="J322"/>
  <c i="7" r="BK90"/>
  <c i="8" r="J419"/>
  <c i="2" r="BK269"/>
  <c i="3" r="J379"/>
  <c i="8" r="BK293"/>
  <c i="2" r="J258"/>
  <c r="BK155"/>
  <c i="3" r="J405"/>
  <c r="BK276"/>
  <c r="J269"/>
  <c i="6" r="BK140"/>
  <c i="8" r="J159"/>
  <c r="J503"/>
  <c i="3" r="J454"/>
  <c r="J119"/>
  <c i="1" l="1" r="AY55"/>
  <c i="2" r="T254"/>
  <c i="3" r="P118"/>
  <c r="T340"/>
  <c i="4" r="R104"/>
  <c i="5" r="P156"/>
  <c i="6" r="BK167"/>
  <c r="J167"/>
  <c r="J66"/>
  <c i="3" r="BK118"/>
  <c r="J118"/>
  <c r="J62"/>
  <c r="R309"/>
  <c r="P440"/>
  <c i="5" r="BK140"/>
  <c r="J140"/>
  <c r="J62"/>
  <c i="7" r="R85"/>
  <c i="2" r="BK261"/>
  <c r="J261"/>
  <c r="J66"/>
  <c i="3" r="BK97"/>
  <c r="BK282"/>
  <c r="J282"/>
  <c r="J67"/>
  <c i="4" r="P139"/>
  <c r="P138"/>
  <c i="5" r="BK156"/>
  <c r="J156"/>
  <c r="J63"/>
  <c i="6" r="T174"/>
  <c i="7" r="R97"/>
  <c i="2" r="BK254"/>
  <c r="J254"/>
  <c r="J65"/>
  <c r="T261"/>
  <c i="3" r="T97"/>
  <c r="T309"/>
  <c r="R440"/>
  <c i="6" r="P89"/>
  <c r="P88"/>
  <c r="P154"/>
  <c i="7" r="P97"/>
  <c i="2" r="T226"/>
  <c r="T288"/>
  <c i="3" r="R97"/>
  <c r="BK309"/>
  <c r="J309"/>
  <c r="J69"/>
  <c r="BK426"/>
  <c r="J426"/>
  <c r="J72"/>
  <c r="T472"/>
  <c i="4" r="P113"/>
  <c i="5" r="T85"/>
  <c i="6" r="T107"/>
  <c r="T167"/>
  <c i="8" r="R90"/>
  <c r="R89"/>
  <c r="P496"/>
  <c i="2" r="R93"/>
  <c r="P254"/>
  <c r="R261"/>
  <c i="3" r="T118"/>
  <c r="P282"/>
  <c r="BK386"/>
  <c r="J386"/>
  <c r="J71"/>
  <c r="BK489"/>
  <c r="J489"/>
  <c r="J75"/>
  <c i="4" r="BK104"/>
  <c r="J104"/>
  <c r="J62"/>
  <c i="5" r="P140"/>
  <c i="6" r="R107"/>
  <c r="P167"/>
  <c i="7" r="T97"/>
  <c i="8" r="P487"/>
  <c i="2" r="P93"/>
  <c r="R268"/>
  <c r="T317"/>
  <c i="3" r="BK340"/>
  <c r="J340"/>
  <c r="J70"/>
  <c r="P426"/>
  <c r="R489"/>
  <c i="4" r="R113"/>
  <c i="7" r="R118"/>
  <c i="8" r="T147"/>
  <c r="T146"/>
  <c r="R480"/>
  <c i="2" r="BK93"/>
  <c r="J93"/>
  <c r="J61"/>
  <c r="T268"/>
  <c i="3" r="R118"/>
  <c r="R282"/>
  <c r="R298"/>
  <c i="4" r="T139"/>
  <c r="T138"/>
  <c i="7" r="T118"/>
  <c i="8" r="R147"/>
  <c r="R146"/>
  <c r="T480"/>
  <c i="2" r="P268"/>
  <c i="3" r="T253"/>
  <c r="T386"/>
  <c r="R472"/>
  <c i="7" r="BK85"/>
  <c r="J85"/>
  <c r="J61"/>
  <c i="8" r="T487"/>
  <c i="2" r="T93"/>
  <c r="T92"/>
  <c r="P261"/>
  <c i="3" r="R253"/>
  <c r="P386"/>
  <c r="P472"/>
  <c i="4" r="P104"/>
  <c r="P87"/>
  <c r="P86"/>
  <c i="1" r="AU57"/>
  <c i="5" r="R85"/>
  <c i="6" r="P174"/>
  <c i="8" r="P147"/>
  <c r="P146"/>
  <c r="T496"/>
  <c i="2" r="R288"/>
  <c i="3" r="R340"/>
  <c r="T440"/>
  <c i="4" r="R139"/>
  <c r="R138"/>
  <c i="5" r="BK85"/>
  <c r="J85"/>
  <c r="J61"/>
  <c r="T156"/>
  <c i="6" r="P107"/>
  <c r="P106"/>
  <c r="R174"/>
  <c i="7" r="T85"/>
  <c r="T84"/>
  <c r="T83"/>
  <c i="8" r="T90"/>
  <c r="T89"/>
  <c r="BK480"/>
  <c r="R487"/>
  <c i="2" r="P226"/>
  <c r="BK288"/>
  <c r="J288"/>
  <c r="J68"/>
  <c i="3" r="P97"/>
  <c r="P96"/>
  <c r="P309"/>
  <c r="T426"/>
  <c r="BK472"/>
  <c r="J472"/>
  <c r="J74"/>
  <c i="4" r="T113"/>
  <c i="5" r="R156"/>
  <c i="7" r="BK97"/>
  <c r="J97"/>
  <c r="J62"/>
  <c i="9" r="P85"/>
  <c i="2" r="BK226"/>
  <c r="J226"/>
  <c r="J62"/>
  <c r="R254"/>
  <c r="R253"/>
  <c r="BK307"/>
  <c r="J307"/>
  <c r="J70"/>
  <c i="3" r="P340"/>
  <c r="R426"/>
  <c r="P489"/>
  <c i="4" r="T104"/>
  <c r="T87"/>
  <c r="T86"/>
  <c i="5" r="R140"/>
  <c i="6" r="R89"/>
  <c r="R88"/>
  <c r="BK154"/>
  <c r="J154"/>
  <c r="J65"/>
  <c r="R167"/>
  <c i="7" r="P85"/>
  <c i="8" r="BK147"/>
  <c r="J147"/>
  <c r="J64"/>
  <c r="BK496"/>
  <c r="J496"/>
  <c r="J68"/>
  <c i="9" r="T85"/>
  <c r="T84"/>
  <c r="T113"/>
  <c r="P122"/>
  <c i="2" r="R226"/>
  <c r="P288"/>
  <c i="3" r="P253"/>
  <c r="R386"/>
  <c r="T489"/>
  <c i="4" r="BK113"/>
  <c r="J113"/>
  <c r="J63"/>
  <c i="6" r="T89"/>
  <c r="T88"/>
  <c r="R154"/>
  <c i="7" r="BK118"/>
  <c r="J118"/>
  <c r="J63"/>
  <c i="8" r="P90"/>
  <c r="P89"/>
  <c r="P480"/>
  <c r="P479"/>
  <c i="9" r="R85"/>
  <c r="P113"/>
  <c r="BK122"/>
  <c r="J122"/>
  <c r="J63"/>
  <c r="R122"/>
  <c i="10" r="P96"/>
  <c r="P85"/>
  <c r="P84"/>
  <c i="1" r="AU63"/>
  <c i="3" r="BK253"/>
  <c r="J253"/>
  <c r="J66"/>
  <c r="BK298"/>
  <c r="J298"/>
  <c r="J68"/>
  <c r="T298"/>
  <c i="4" r="BK139"/>
  <c r="J139"/>
  <c r="J66"/>
  <c i="5" r="P85"/>
  <c r="P84"/>
  <c r="P83"/>
  <c i="1" r="AU58"/>
  <c i="6" r="BK89"/>
  <c r="J89"/>
  <c r="J61"/>
  <c r="T154"/>
  <c i="8" r="BK90"/>
  <c r="J90"/>
  <c r="J61"/>
  <c r="R496"/>
  <c i="9" r="BK85"/>
  <c r="J85"/>
  <c r="J61"/>
  <c r="BK113"/>
  <c r="J113"/>
  <c r="J62"/>
  <c r="R113"/>
  <c r="T122"/>
  <c i="10" r="BK96"/>
  <c r="J96"/>
  <c r="J63"/>
  <c r="T96"/>
  <c r="T85"/>
  <c r="T84"/>
  <c i="2" r="BK268"/>
  <c r="J268"/>
  <c r="J67"/>
  <c r="T307"/>
  <c i="3" r="T282"/>
  <c r="P298"/>
  <c r="BK440"/>
  <c r="J440"/>
  <c r="J73"/>
  <c i="5" r="T140"/>
  <c i="6" r="BK107"/>
  <c r="J107"/>
  <c r="J64"/>
  <c r="BK174"/>
  <c r="J174"/>
  <c r="J67"/>
  <c i="7" r="P118"/>
  <c i="8" r="BK487"/>
  <c r="J487"/>
  <c r="J67"/>
  <c i="10" r="R96"/>
  <c r="R85"/>
  <c r="R84"/>
  <c i="2" r="BK249"/>
  <c r="J249"/>
  <c r="J63"/>
  <c r="BK302"/>
  <c r="J302"/>
  <c r="J69"/>
  <c i="3" r="BK248"/>
  <c r="J248"/>
  <c r="J64"/>
  <c i="2" r="BK317"/>
  <c r="J317"/>
  <c r="J71"/>
  <c i="4" r="BK134"/>
  <c r="J134"/>
  <c r="J64"/>
  <c i="6" r="BK102"/>
  <c r="J102"/>
  <c r="J62"/>
  <c i="10" r="BK86"/>
  <c r="J86"/>
  <c r="J61"/>
  <c r="BK91"/>
  <c r="J91"/>
  <c r="J62"/>
  <c i="8" r="BK142"/>
  <c r="J142"/>
  <c r="J62"/>
  <c i="10" r="BK105"/>
  <c r="J105"/>
  <c r="J64"/>
  <c r="J54"/>
  <c r="E74"/>
  <c r="F80"/>
  <c r="J55"/>
  <c r="BF87"/>
  <c r="BF106"/>
  <c r="F81"/>
  <c r="BF92"/>
  <c r="BF101"/>
  <c r="J52"/>
  <c r="BF97"/>
  <c i="8" r="BK89"/>
  <c r="J89"/>
  <c r="J60"/>
  <c i="9" r="E48"/>
  <c r="F55"/>
  <c r="BF86"/>
  <c r="BF92"/>
  <c r="BF104"/>
  <c r="BF117"/>
  <c r="F54"/>
  <c r="J55"/>
  <c r="J79"/>
  <c r="BF101"/>
  <c r="BF114"/>
  <c r="BF119"/>
  <c r="BF123"/>
  <c i="8" r="J480"/>
  <c r="J66"/>
  <c i="9" r="J77"/>
  <c r="BF98"/>
  <c r="BF107"/>
  <c r="BF129"/>
  <c r="BF89"/>
  <c r="BF95"/>
  <c r="BF110"/>
  <c r="BF131"/>
  <c i="8" r="BF392"/>
  <c i="7" r="BK84"/>
  <c r="J84"/>
  <c r="J60"/>
  <c i="8" r="E48"/>
  <c r="BF386"/>
  <c r="BF394"/>
  <c r="BF476"/>
  <c r="F55"/>
  <c r="J85"/>
  <c r="BF108"/>
  <c r="BF305"/>
  <c r="BF323"/>
  <c r="BF397"/>
  <c r="BF481"/>
  <c r="BF183"/>
  <c r="BF283"/>
  <c r="BF419"/>
  <c r="BF488"/>
  <c r="BF499"/>
  <c r="BF388"/>
  <c r="BF421"/>
  <c r="BF436"/>
  <c r="BF494"/>
  <c r="BF125"/>
  <c r="BF143"/>
  <c r="BF400"/>
  <c r="BF423"/>
  <c r="BF453"/>
  <c r="BF459"/>
  <c r="BF503"/>
  <c r="BF206"/>
  <c r="BF277"/>
  <c r="BF335"/>
  <c r="BF507"/>
  <c r="BF169"/>
  <c r="BF209"/>
  <c r="BF241"/>
  <c r="BF356"/>
  <c r="BF505"/>
  <c r="BF148"/>
  <c r="BF315"/>
  <c r="BF327"/>
  <c r="BF346"/>
  <c r="BF368"/>
  <c r="BF404"/>
  <c r="BF472"/>
  <c r="J52"/>
  <c r="J84"/>
  <c r="BF91"/>
  <c r="BF415"/>
  <c r="BF484"/>
  <c r="F54"/>
  <c r="BF159"/>
  <c r="BF319"/>
  <c r="BF374"/>
  <c r="BF417"/>
  <c r="BF434"/>
  <c r="BF438"/>
  <c r="BF492"/>
  <c r="BF185"/>
  <c r="BF200"/>
  <c r="BF270"/>
  <c r="BF286"/>
  <c r="BF309"/>
  <c r="BF441"/>
  <c r="BF445"/>
  <c r="BF451"/>
  <c r="BF474"/>
  <c r="BF497"/>
  <c r="BF290"/>
  <c r="BF293"/>
  <c r="BF301"/>
  <c r="BF358"/>
  <c r="BF370"/>
  <c r="BF447"/>
  <c r="BF162"/>
  <c r="BF250"/>
  <c r="BF274"/>
  <c r="BF376"/>
  <c r="BF456"/>
  <c r="BF331"/>
  <c r="BF343"/>
  <c r="BF172"/>
  <c r="BF202"/>
  <c r="BF213"/>
  <c r="BF216"/>
  <c r="BF338"/>
  <c r="BF341"/>
  <c r="BF406"/>
  <c r="BF501"/>
  <c i="6" r="BK88"/>
  <c i="7" r="E73"/>
  <c r="J77"/>
  <c r="BF90"/>
  <c r="BF123"/>
  <c r="F55"/>
  <c r="BF86"/>
  <c r="BF94"/>
  <c r="BF102"/>
  <c r="BF135"/>
  <c i="6" r="BK106"/>
  <c r="J106"/>
  <c r="J63"/>
  <c i="7" r="J55"/>
  <c r="BF109"/>
  <c r="BF115"/>
  <c r="BF98"/>
  <c r="F54"/>
  <c r="BF139"/>
  <c r="J54"/>
  <c r="BF119"/>
  <c r="BF127"/>
  <c r="BF131"/>
  <c r="BF112"/>
  <c r="BF105"/>
  <c i="6" r="F54"/>
  <c r="BF130"/>
  <c r="BF147"/>
  <c r="J54"/>
  <c r="J84"/>
  <c r="BF151"/>
  <c r="BF137"/>
  <c r="F84"/>
  <c r="BF98"/>
  <c r="BF103"/>
  <c r="BF158"/>
  <c r="BF182"/>
  <c r="BF94"/>
  <c r="BF120"/>
  <c r="BF155"/>
  <c r="BF164"/>
  <c r="BF172"/>
  <c i="5" r="BK84"/>
  <c r="BK83"/>
  <c r="J83"/>
  <c r="J59"/>
  <c i="6" r="BF185"/>
  <c r="J81"/>
  <c r="BF108"/>
  <c r="BF168"/>
  <c r="E77"/>
  <c r="BF126"/>
  <c r="BF140"/>
  <c r="BF161"/>
  <c r="BF134"/>
  <c r="BF175"/>
  <c r="BF90"/>
  <c r="BF116"/>
  <c r="BF143"/>
  <c r="BF179"/>
  <c r="BF112"/>
  <c i="1" r="AV59"/>
  <c i="4" r="BK138"/>
  <c r="J138"/>
  <c r="J65"/>
  <c i="5" r="E48"/>
  <c r="F55"/>
  <c r="J77"/>
  <c r="BF112"/>
  <c r="BF125"/>
  <c r="BF133"/>
  <c r="BF137"/>
  <c r="J54"/>
  <c r="J80"/>
  <c r="BF86"/>
  <c r="BF100"/>
  <c r="BF104"/>
  <c r="BF108"/>
  <c r="BF129"/>
  <c r="BF141"/>
  <c r="BF144"/>
  <c r="BF153"/>
  <c r="BF157"/>
  <c r="BF160"/>
  <c r="F54"/>
  <c r="BF94"/>
  <c r="BF115"/>
  <c r="BF118"/>
  <c r="BF121"/>
  <c r="BF147"/>
  <c r="BF150"/>
  <c i="4" r="BK87"/>
  <c r="J87"/>
  <c r="J60"/>
  <c i="1" r="BD58"/>
  <c i="3" r="J97"/>
  <c r="J61"/>
  <c i="4" r="F54"/>
  <c r="F83"/>
  <c r="BF105"/>
  <c r="BF109"/>
  <c r="BF118"/>
  <c r="BF168"/>
  <c i="3" r="BK252"/>
  <c r="J252"/>
  <c r="J65"/>
  <c i="4" r="E48"/>
  <c r="J54"/>
  <c r="J83"/>
  <c r="J52"/>
  <c r="BF135"/>
  <c r="BF158"/>
  <c r="BF171"/>
  <c r="BF89"/>
  <c r="BF114"/>
  <c r="BF140"/>
  <c r="BF155"/>
  <c i="3" r="BF164"/>
  <c r="BF187"/>
  <c r="BF290"/>
  <c r="BF317"/>
  <c r="BF324"/>
  <c r="E48"/>
  <c r="F55"/>
  <c r="J91"/>
  <c r="BF168"/>
  <c r="BF224"/>
  <c r="BF310"/>
  <c r="BF334"/>
  <c r="BF345"/>
  <c r="BF353"/>
  <c r="BF383"/>
  <c r="BF460"/>
  <c r="BF466"/>
  <c r="BF126"/>
  <c r="BF157"/>
  <c r="BF203"/>
  <c r="BF249"/>
  <c r="BF328"/>
  <c r="BF477"/>
  <c r="BF230"/>
  <c r="BF272"/>
  <c r="BF326"/>
  <c r="BF376"/>
  <c r="BF362"/>
  <c r="BF379"/>
  <c r="BF396"/>
  <c r="J55"/>
  <c r="BF98"/>
  <c r="BF226"/>
  <c r="BF287"/>
  <c r="BF420"/>
  <c r="BF108"/>
  <c r="BF283"/>
  <c r="BF299"/>
  <c r="BF337"/>
  <c r="J89"/>
  <c r="BF139"/>
  <c r="BF183"/>
  <c r="BF276"/>
  <c r="BF427"/>
  <c r="BF437"/>
  <c r="BF486"/>
  <c r="F91"/>
  <c r="BF219"/>
  <c r="BF303"/>
  <c r="BF341"/>
  <c r="BF434"/>
  <c r="BF451"/>
  <c r="BF332"/>
  <c r="BF366"/>
  <c r="BF469"/>
  <c r="BF222"/>
  <c r="BF254"/>
  <c r="BF269"/>
  <c r="BF315"/>
  <c r="BF319"/>
  <c r="BF322"/>
  <c r="BF359"/>
  <c r="BF373"/>
  <c r="BF387"/>
  <c r="BF411"/>
  <c r="BF423"/>
  <c r="BF441"/>
  <c r="BF447"/>
  <c r="BF104"/>
  <c r="BF295"/>
  <c r="BF306"/>
  <c r="BF402"/>
  <c r="BF454"/>
  <c r="BF153"/>
  <c r="BF503"/>
  <c r="BF509"/>
  <c r="BF110"/>
  <c r="BF114"/>
  <c r="BF119"/>
  <c r="BF233"/>
  <c r="BF279"/>
  <c r="BF313"/>
  <c r="BF399"/>
  <c r="BF405"/>
  <c r="BF483"/>
  <c r="BF490"/>
  <c r="BF500"/>
  <c r="BF506"/>
  <c r="BF349"/>
  <c r="BF369"/>
  <c r="BF463"/>
  <c r="BF473"/>
  <c r="BF293"/>
  <c r="BF408"/>
  <c i="2" r="E48"/>
  <c r="J54"/>
  <c r="J88"/>
  <c r="BF106"/>
  <c r="BF110"/>
  <c r="BF128"/>
  <c r="BF132"/>
  <c r="BF155"/>
  <c r="BF276"/>
  <c r="BF318"/>
  <c i="1" r="AZ55"/>
  <c i="2" r="F54"/>
  <c r="BF140"/>
  <c r="BF174"/>
  <c r="BF195"/>
  <c r="BF227"/>
  <c r="F55"/>
  <c r="BF94"/>
  <c r="BF102"/>
  <c r="BF124"/>
  <c i="1" r="AV55"/>
  <c i="2" r="BF151"/>
  <c r="BF282"/>
  <c r="BF285"/>
  <c i="1" r="BC55"/>
  <c i="2" r="BF216"/>
  <c r="BF303"/>
  <c r="BF289"/>
  <c r="BF293"/>
  <c i="1" r="BB55"/>
  <c i="2" r="J52"/>
  <c r="BF98"/>
  <c r="BF136"/>
  <c r="BF147"/>
  <c r="BF166"/>
  <c r="BF170"/>
  <c r="BF188"/>
  <c r="BF199"/>
  <c r="BF230"/>
  <c r="BF233"/>
  <c r="BF237"/>
  <c r="BF241"/>
  <c r="BF245"/>
  <c r="BF250"/>
  <c r="BF255"/>
  <c r="BF258"/>
  <c r="BF262"/>
  <c r="BF265"/>
  <c r="BF269"/>
  <c r="BF273"/>
  <c r="BF279"/>
  <c r="BF308"/>
  <c i="1" r="BD55"/>
  <c i="8" r="F33"/>
  <c i="1" r="AZ61"/>
  <c i="3" r="F36"/>
  <c i="1" r="BC56"/>
  <c i="10" r="J33"/>
  <c i="1" r="AV63"/>
  <c i="9" r="J33"/>
  <c i="1" r="AV62"/>
  <c i="6" r="F33"/>
  <c i="1" r="AZ59"/>
  <c i="10" r="F35"/>
  <c i="1" r="BB63"/>
  <c i="8" r="F35"/>
  <c i="1" r="BB61"/>
  <c i="10" r="F36"/>
  <c i="1" r="BC63"/>
  <c i="7" r="F37"/>
  <c i="1" r="BD60"/>
  <c i="9" r="F37"/>
  <c i="1" r="BD62"/>
  <c i="7" r="F33"/>
  <c i="1" r="AZ60"/>
  <c i="4" r="F36"/>
  <c i="1" r="BC57"/>
  <c i="7" r="F36"/>
  <c i="1" r="BC60"/>
  <c i="9" r="F36"/>
  <c i="1" r="BC62"/>
  <c i="6" r="F36"/>
  <c i="1" r="BC59"/>
  <c i="4" r="F37"/>
  <c i="1" r="BD57"/>
  <c i="4" r="F33"/>
  <c i="1" r="AZ57"/>
  <c i="9" r="F33"/>
  <c i="1" r="AZ62"/>
  <c i="3" r="F35"/>
  <c i="1" r="BB56"/>
  <c i="3" r="F37"/>
  <c i="1" r="BD56"/>
  <c i="5" r="J33"/>
  <c i="1" r="AV58"/>
  <c i="3" r="F33"/>
  <c i="1" r="AZ56"/>
  <c i="4" r="J33"/>
  <c i="1" r="AV57"/>
  <c i="6" r="F37"/>
  <c i="1" r="BD59"/>
  <c i="8" r="J33"/>
  <c i="1" r="AV61"/>
  <c i="5" r="F36"/>
  <c i="1" r="BC58"/>
  <c i="10" r="F37"/>
  <c i="1" r="BD63"/>
  <c i="8" r="F36"/>
  <c i="1" r="BC61"/>
  <c i="7" r="F35"/>
  <c i="1" r="BB60"/>
  <c i="3" r="J33"/>
  <c i="1" r="AV56"/>
  <c i="9" r="F35"/>
  <c i="1" r="BB62"/>
  <c i="4" r="F35"/>
  <c i="1" r="BB57"/>
  <c i="5" r="F33"/>
  <c i="1" r="AZ58"/>
  <c i="10" r="F33"/>
  <c i="1" r="AZ63"/>
  <c i="8" r="F37"/>
  <c i="1" r="BD61"/>
  <c i="6" r="F35"/>
  <c i="1" r="BB59"/>
  <c i="5" r="F35"/>
  <c i="1" r="BB58"/>
  <c i="7" r="J33"/>
  <c i="1" r="AV60"/>
  <c i="9" l="1" r="P84"/>
  <c r="P83"/>
  <c i="1" r="AU62"/>
  <c i="3" r="T252"/>
  <c i="7" r="P84"/>
  <c r="P83"/>
  <c i="1" r="AU60"/>
  <c i="9" r="T83"/>
  <c i="2" r="P92"/>
  <c i="8" r="P88"/>
  <c i="1" r="AU61"/>
  <c i="5" r="R84"/>
  <c r="R83"/>
  <c i="9" r="R84"/>
  <c r="R83"/>
  <c i="3" r="R96"/>
  <c r="T96"/>
  <c r="T95"/>
  <c i="8" r="BK479"/>
  <c r="J479"/>
  <c r="J65"/>
  <c i="2" r="R92"/>
  <c r="R91"/>
  <c i="5" r="T84"/>
  <c r="T83"/>
  <c i="7" r="R84"/>
  <c r="R83"/>
  <c i="8" r="T479"/>
  <c r="T88"/>
  <c r="R479"/>
  <c i="6" r="T106"/>
  <c r="T87"/>
  <c i="3" r="R252"/>
  <c i="6" r="R106"/>
  <c r="R87"/>
  <c i="3" r="BK96"/>
  <c r="J96"/>
  <c r="J60"/>
  <c i="2" r="P253"/>
  <c i="3" r="P252"/>
  <c r="P95"/>
  <c i="1" r="AU56"/>
  <c i="8" r="R88"/>
  <c i="6" r="P87"/>
  <c i="1" r="AU59"/>
  <c i="4" r="R87"/>
  <c r="R86"/>
  <c i="2" r="T253"/>
  <c r="T91"/>
  <c i="8" r="BK146"/>
  <c r="J146"/>
  <c r="J63"/>
  <c i="2" r="BK92"/>
  <c i="9" r="BK84"/>
  <c r="J84"/>
  <c r="J60"/>
  <c i="2" r="BK253"/>
  <c r="J253"/>
  <c r="J64"/>
  <c i="10" r="BK85"/>
  <c r="J85"/>
  <c r="J60"/>
  <c i="8" r="BK88"/>
  <c r="J88"/>
  <c r="J59"/>
  <c i="7" r="BK83"/>
  <c r="J83"/>
  <c i="6" r="BK87"/>
  <c r="J87"/>
  <c r="J59"/>
  <c r="J88"/>
  <c r="J60"/>
  <c i="5" r="J84"/>
  <c r="J60"/>
  <c i="4" r="BK86"/>
  <c r="J86"/>
  <c r="J59"/>
  <c i="3" r="BK95"/>
  <c r="J95"/>
  <c i="2" r="J34"/>
  <c i="1" r="AW55"/>
  <c r="AT55"/>
  <c i="2" r="F34"/>
  <c i="1" r="BA55"/>
  <c i="10" r="F34"/>
  <c i="1" r="BA63"/>
  <c i="5" r="J30"/>
  <c i="1" r="AG58"/>
  <c i="6" r="F34"/>
  <c i="1" r="BA59"/>
  <c i="3" r="J30"/>
  <c i="1" r="AG56"/>
  <c i="8" r="F34"/>
  <c i="1" r="BA61"/>
  <c i="4" r="J34"/>
  <c i="1" r="AW57"/>
  <c r="AT57"/>
  <c i="10" r="J34"/>
  <c i="1" r="AW63"/>
  <c r="AT63"/>
  <c i="7" r="J34"/>
  <c i="1" r="AW60"/>
  <c r="AT60"/>
  <c i="6" r="J34"/>
  <c i="1" r="AW59"/>
  <c r="AT59"/>
  <c r="BB54"/>
  <c r="AX54"/>
  <c i="4" r="F34"/>
  <c i="1" r="BA57"/>
  <c i="7" r="F34"/>
  <c i="1" r="BA60"/>
  <c r="AZ54"/>
  <c r="AV54"/>
  <c r="AK29"/>
  <c i="5" r="J34"/>
  <c i="1" r="AW58"/>
  <c r="AT58"/>
  <c r="BC54"/>
  <c r="W32"/>
  <c i="8" r="J34"/>
  <c i="1" r="AW61"/>
  <c r="AT61"/>
  <c i="5" r="F34"/>
  <c i="1" r="BA58"/>
  <c i="9" r="F34"/>
  <c i="1" r="BA62"/>
  <c i="7" r="J30"/>
  <c i="1" r="AG60"/>
  <c i="3" r="F34"/>
  <c i="1" r="BA56"/>
  <c i="3" r="J34"/>
  <c i="1" r="AW56"/>
  <c r="AT56"/>
  <c r="BD54"/>
  <c r="W33"/>
  <c i="9" r="J34"/>
  <c i="1" r="AW62"/>
  <c r="AT62"/>
  <c i="2" l="1" r="BK91"/>
  <c r="J91"/>
  <c r="P91"/>
  <c i="1" r="AU55"/>
  <c i="3" r="R95"/>
  <c i="2" r="J92"/>
  <c r="J60"/>
  <c r="J59"/>
  <c i="9" r="BK83"/>
  <c r="J83"/>
  <c r="J59"/>
  <c i="10" r="BK84"/>
  <c r="J84"/>
  <c r="J59"/>
  <c i="1" r="AN60"/>
  <c i="7" r="J59"/>
  <c r="J39"/>
  <c i="1" r="AN58"/>
  <c i="5" r="J39"/>
  <c i="1" r="AN56"/>
  <c i="3" r="J59"/>
  <c r="J39"/>
  <c i="2" r="J30"/>
  <c i="1" r="AG55"/>
  <c r="AN55"/>
  <c r="AU54"/>
  <c r="BA54"/>
  <c r="AW54"/>
  <c r="AK30"/>
  <c i="6" r="J30"/>
  <c i="1" r="AG59"/>
  <c r="AN59"/>
  <c i="4" r="J30"/>
  <c i="1" r="AG57"/>
  <c r="AY54"/>
  <c r="W31"/>
  <c r="W29"/>
  <c i="8" r="J30"/>
  <c i="1" r="AG61"/>
  <c r="AN61"/>
  <c i="2" l="1" r="J39"/>
  <c i="8" r="J39"/>
  <c i="6" r="J39"/>
  <c i="4" r="J39"/>
  <c i="1" r="AN57"/>
  <c i="10" r="J30"/>
  <c i="1" r="AG63"/>
  <c r="AT54"/>
  <c r="W30"/>
  <c i="9" r="J30"/>
  <c i="1" r="AG62"/>
  <c i="9" l="1" r="J39"/>
  <c i="10" r="J39"/>
  <c i="1" r="AN63"/>
  <c r="AN62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<sst xmlns="http://schemas.openxmlformats.org/spreadsheetml/2006/main">
  <si>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</si>
  <si>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</si>
  <si>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</si>
  <si>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</si>
  <si>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</si>
  <si>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{21d51bca-8e8b-4501-94be-d93632fa2a35}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</si>
  <si>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</si>
  <si>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</si>
  <si>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</si>
  <si>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</si>
  <si>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</si>
  <si>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</si>
  <si>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</si>
  <si>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</si>
  <si>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</si>
  <si>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</si>
  <si>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</si>
  <si>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bytu budovy Salavice č.p. 47</t>
  </si>
  <si>
    <t>KSO:</t>
  </si>
  <si>
    <t/>
  </si>
  <si>
    <t>CC-CZ:</t>
  </si>
  <si>
    <t>Místo:</t>
  </si>
  <si>
    <t xml:space="preserve"> </t>
  </si>
  <si>
    <t>Datum:</t>
  </si>
  <si>
    <t>29. 4. 2024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</si>
  <si>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</si>
  <si>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</si>
  <si>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</si>
  <si>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</si>
  <si>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</si>
  <si>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</si>
  <si>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</si>
  <si>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</si>
  <si>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</si>
  <si>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</si>
  <si>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</si>
  <si>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</si>
  <si>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</si>
  <si>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</si>
  <si>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</si>
  <si>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</si>
  <si>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</si>
  <si>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</si>
  <si>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</si>
  <si>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</si>
  <si>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</si>
  <si>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</si>
  <si>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</si>
  <si>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</si>
  <si>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</si>
  <si>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</si>
  <si>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</si>
  <si>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</si>
  <si>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</si>
  <si>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</si>
  <si>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</si>
  <si>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</si>
  <si>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</si>
  <si>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</si>
  <si>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</si>
  <si>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</si>
  <si>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</si>
  <si>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</si>
  <si>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</si>
  <si>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</si>
  <si>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</si>
  <si>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</si>
  <si>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</si>
  <si>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</si>
  <si>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</si>
  <si>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</si>
  <si>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</si>
  <si>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</si>
  <si>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</si>
  <si>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</si>
  <si>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demontáže</t>
  </si>
  <si>
    <t>STA</t>
  </si>
  <si>
    <t>1</t>
  </si>
  <si>
    <t>{a4681380-42a1-465c-9dc6-b5a945b90cfc}</t>
  </si>
  <si>
    <t>102</t>
  </si>
  <si>
    <t>ASŘ -byt</t>
  </si>
  <si>
    <t>{fd262ba5-2697-407d-899d-acc64cd33947}</t>
  </si>
  <si>
    <t>103</t>
  </si>
  <si>
    <t>ASŘ sanace</t>
  </si>
  <si>
    <t>{4cf069b1-a754-43ac-9945-b6938b278810}</t>
  </si>
  <si>
    <t>201</t>
  </si>
  <si>
    <t>vodoinstalace</t>
  </si>
  <si>
    <t>{df991558-ad3b-49ee-af70-65594782951e}</t>
  </si>
  <si>
    <t>202</t>
  </si>
  <si>
    <t>kanalizace</t>
  </si>
  <si>
    <t>{6e7967e5-434a-4820-9667-1b265b1383cc}</t>
  </si>
  <si>
    <t>301</t>
  </si>
  <si>
    <t>ústřední topení</t>
  </si>
  <si>
    <t>{abac9a7d-e079-424a-9c78-259f34df5ceb}</t>
  </si>
  <si>
    <t>401</t>
  </si>
  <si>
    <t>elektroinstalace</t>
  </si>
  <si>
    <t>{bf4738d5-6b10-4e4a-987b-8a88d9265bba}</t>
  </si>
  <si>
    <t>501</t>
  </si>
  <si>
    <t>vybavení bytu</t>
  </si>
  <si>
    <t>{36dd1350-e452-40bf-a0ab-8a61e176cab0}</t>
  </si>
  <si>
    <t>VRN</t>
  </si>
  <si>
    <t>SO 99-99</t>
  </si>
  <si>
    <t>{898cf867-22e7-4865-9172-a1a0d7aa1466}</t>
  </si>
  <si>
    <t>KRYCÍ LIST SOUPISU PRACÍ</t>
  </si>
  <si>
    <t>Objekt:</t>
  </si>
  <si>
    <t>101 - demontáže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</si>
  <si>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</si>
  <si>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</si>
  <si>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</si>
  <si>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</si>
  <si>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</si>
  <si>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</si>
  <si>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</si>
  <si>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</si>
  <si>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</si>
  <si>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</si>
  <si>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</si>
  <si>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</si>
  <si>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</si>
  <si>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765 - Krytina skládaná</t>
  </si>
  <si>
    <t xml:space="preserve">    776 - Podlahy povlakové</t>
  </si>
  <si>
    <t xml:space="preserve">    795 - Lokální vytápění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</si>
  <si>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</si>
  <si>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</si>
  <si>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</si>
  <si>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</si>
  <si>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</si>
  <si>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</si>
  <si>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</si>
  <si>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</si>
  <si>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</si>
  <si>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</si>
  <si>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</si>
  <si>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</si>
  <si>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</si>
  <si>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</si>
  <si>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</si>
  <si>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</si>
  <si>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</si>
  <si>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</si>
  <si>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</si>
  <si>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962031132</t>
  </si>
  <si>
    <t>Bourání příček nebo přizdívek z cihel pálených tl do 100 mm</t>
  </si>
  <si>
    <t>m2</t>
  </si>
  <si>
    <t>CS ÚRS 2024 01</t>
  </si>
  <si>
    <t>4</t>
  </si>
  <si>
    <t>2</t>
  </si>
  <si>
    <t>-1215247341</t>
  </si>
  <si>
    <t>PP</t>
  </si>
  <si>
    <t>Bourání příček nebo přizdívek z cihel pálených plných nebo dutých, tl. do 100 mm</t>
  </si>
  <si>
    <t>Online PSC</t>
  </si>
  <si>
    <t>https://podminky.urs.cz/item/CS_URS_2024_01/962031132</t>
  </si>
  <si>
    <t>VV</t>
  </si>
  <si>
    <t>2*1,35*2,9-(0,7*1,97)"příčky zádveří"</t>
  </si>
  <si>
    <t>965042131</t>
  </si>
  <si>
    <t>Bourání podkladů pod dlažby nebo mazanin betonových nebo z litého asfaltu tl do 100 mm pl do 4 m2</t>
  </si>
  <si>
    <t>m3</t>
  </si>
  <si>
    <t>1904572383</t>
  </si>
  <si>
    <t>Bourání mazanin betonových nebo z litého asfaltu tl. do 100 mm, plochy do 4 m2</t>
  </si>
  <si>
    <t>https://podminky.urs.cz/item/CS_URS_2024_01/965042131</t>
  </si>
  <si>
    <t>3,24*0,1*2"podlahy zádveří OP01 a OP06"</t>
  </si>
  <si>
    <t>3</t>
  </si>
  <si>
    <t>965081112</t>
  </si>
  <si>
    <t>Bourání dlažby z dlaždic půdních pl do 1 m2</t>
  </si>
  <si>
    <t>-957528255</t>
  </si>
  <si>
    <t>Bourání podlah z dlaždic bez podkladního lože nebo mazaniny, s jakoukoliv výplní spár půdních, plochy do 1 m2</t>
  </si>
  <si>
    <t>https://podminky.urs.cz/item/CS_URS_2024_01/965081112</t>
  </si>
  <si>
    <t>0,9*0,9"na půdě pro stupačku K1"</t>
  </si>
  <si>
    <t>965081223</t>
  </si>
  <si>
    <t>Bourání podlah z dlaždic keramických nebo xylolitových tl přes 10 mm plochy přes 1 m2</t>
  </si>
  <si>
    <t>-689832100</t>
  </si>
  <si>
    <t>Bourání podlah z dlaždic bez podkladního lože nebo mazaniny, s jakoukoliv výplní spár keramických nebo xylolitových tl. přes 10 mm plochy přes 1 m2</t>
  </si>
  <si>
    <t>https://podminky.urs.cz/item/CS_URS_2024_01/965081223</t>
  </si>
  <si>
    <t>3,24*2"dlažba OP01 a OP06"</t>
  </si>
  <si>
    <t>5</t>
  </si>
  <si>
    <t>965082933</t>
  </si>
  <si>
    <t>Odstranění násypů pod podlahami tl do 200 mm pl přes 2 m2</t>
  </si>
  <si>
    <t>-848054481</t>
  </si>
  <si>
    <t>Odstranění násypu pod podlahami nebo ochranného násypu na střechách tl. do 200 mm, plochy přes 2 m2</t>
  </si>
  <si>
    <t>https://podminky.urs.cz/item/CS_URS_2024_01/965082933</t>
  </si>
  <si>
    <t>0,1*3,24"OP01"</t>
  </si>
  <si>
    <t>0,2*1,52"OP02"</t>
  </si>
  <si>
    <t>0,2*17,6"OP03</t>
  </si>
  <si>
    <t>0,2*19,95"OP04"</t>
  </si>
  <si>
    <t>0,2*2,72"OP05"</t>
  </si>
  <si>
    <t>0,1*3,24"OP06"</t>
  </si>
  <si>
    <t>0,2*1,76"OP07"</t>
  </si>
  <si>
    <t>0,2*4,48"OP08"</t>
  </si>
  <si>
    <t>0,2*13,06"OP09"</t>
  </si>
  <si>
    <t>0,2*29,28"OP12"</t>
  </si>
  <si>
    <t>Součet</t>
  </si>
  <si>
    <t>6</t>
  </si>
  <si>
    <t>965083121</t>
  </si>
  <si>
    <t>Odstranění násypů pod podlahami mezi trámy tl do 200 mm pl do 2 m2</t>
  </si>
  <si>
    <t>-396405253</t>
  </si>
  <si>
    <t>Odstranění násypu mezi stropními trámy tl. do 200 mm, plochy do 2 m2</t>
  </si>
  <si>
    <t>https://podminky.urs.cz/item/CS_URS_2024_01/965083121</t>
  </si>
  <si>
    <t>0,75*0,75*0,2"na půdě pro stupačku K1"</t>
  </si>
  <si>
    <t>7</t>
  </si>
  <si>
    <t>968072455</t>
  </si>
  <si>
    <t>Vybourání kovových dveřních zárubní pl do 2 m2</t>
  </si>
  <si>
    <t>2112250867</t>
  </si>
  <si>
    <t>Vybourání kovových rámů oken s křídly, dveřních zárubní, vrat, stěn, ostění nebo obkladů dveřních zárubní, plochy do 2 m2</t>
  </si>
  <si>
    <t>https://podminky.urs.cz/item/CS_URS_2024_01/968072455</t>
  </si>
  <si>
    <t>2*0,6*2+2*0,8"v bouraných příčkách + pro zazadění otvoru mezi OP03 a OP04"</t>
  </si>
  <si>
    <t>8</t>
  </si>
  <si>
    <t>969041111</t>
  </si>
  <si>
    <t>Vybourání vnitřního plastového potrubí do DN 50</t>
  </si>
  <si>
    <t>m</t>
  </si>
  <si>
    <t>2127315200</t>
  </si>
  <si>
    <t>Vybourání vnitřního potrubí včetně vysekání drážky plastového do DN 50</t>
  </si>
  <si>
    <t>https://podminky.urs.cz/item/CS_URS_2024_01/969041111</t>
  </si>
  <si>
    <t>3,4+3,5+0,7"veodovodní vedení v OP03 a OP04"</t>
  </si>
  <si>
    <t>971033431</t>
  </si>
  <si>
    <t>Vybourání otvorů ve zdivu cihelném pl do 0,25 m2 na MVC nebo MV tl do 150 mm</t>
  </si>
  <si>
    <t>kus</t>
  </si>
  <si>
    <t>-2144475873</t>
  </si>
  <si>
    <t>Vybourání otvorů ve zdivu základovém nebo nadzákladovém z cihel, tvárnic, příčkovek z cihel pálených na maltu vápennou nebo vápenocementovou plochy do 0,25 m2, tl. do 150 mm</t>
  </si>
  <si>
    <t>https://podminky.urs.cz/item/CS_URS_2024_01/971033431</t>
  </si>
  <si>
    <t>1"v m.č. OP09 pro odvod par z digestoře do komínového průduchu pod stropem"</t>
  </si>
  <si>
    <t>10</t>
  </si>
  <si>
    <t>971033531</t>
  </si>
  <si>
    <t>Vybourání otvorů ve zdivu cihelném pl do 1 m2 na MVC nebo MV tl do 150 mm</t>
  </si>
  <si>
    <t>-44834367</t>
  </si>
  <si>
    <t>Vybourání otvorů ve zdivu základovém nebo nadzákladovém z cihel, tvárnic, příčkovek z cihel pálených na maltu vápennou nebo vápenocementovou plochy do 1 m2, tl. do 150 mm</t>
  </si>
  <si>
    <t>https://podminky.urs.cz/item/CS_URS_2024_01/971033531</t>
  </si>
  <si>
    <t>0,75*0,5"pro RB1"</t>
  </si>
  <si>
    <t>0,5*0,5"pro SS330"</t>
  </si>
  <si>
    <t>0,9*0,6*2/5"úprava otvoru pro RE1 a RE2 púo stávajícím RE"</t>
  </si>
  <si>
    <t>11</t>
  </si>
  <si>
    <t>971033651</t>
  </si>
  <si>
    <t>Vybourání otvorů ve zdivu cihelném pl do 4 m2 na MVC nebo MV tl do 600 mm</t>
  </si>
  <si>
    <t>-1997166418</t>
  </si>
  <si>
    <t>Vybourání otvorů ve zdivu základovém nebo nadzákladovém z cihel, tvárnic, příčkovek z cihel pálených na maltu vápennou nebo vápenocementovou plochy do 4 m2, tl. do 600 mm</t>
  </si>
  <si>
    <t>https://podminky.urs.cz/item/CS_URS_2024_01/971033651</t>
  </si>
  <si>
    <t>(0,9*2+1,5*0,4)*0,45"otvor mezi OP04 a OP12"</t>
  </si>
  <si>
    <t>972085391</t>
  </si>
  <si>
    <t>Vybourání otvorů v podhledu stropu rabicovém pl do 0,25 m2</t>
  </si>
  <si>
    <t>-317124670</t>
  </si>
  <si>
    <t>Vybourání otvorů v podhledu stropu rabicovém, z pletiva nebo moniérovém rabicovém nebo z pletiva keramid, plochy do 0,25 m2</t>
  </si>
  <si>
    <t>https://podminky.urs.cz/item/CS_URS_2024_01/972085391</t>
  </si>
  <si>
    <t>1"pro stupačku K1"</t>
  </si>
  <si>
    <t>13</t>
  </si>
  <si>
    <t>974031126</t>
  </si>
  <si>
    <t>Vysekání rýh ve zdivu cihelném hl do 30 mm š do 250 mm</t>
  </si>
  <si>
    <t>-114138262</t>
  </si>
  <si>
    <t>Vysekání rýh ve zdivu cihelném na maltu vápennou nebo vápenocementovou do hl. 30 mm a šířky do 250 mm</t>
  </si>
  <si>
    <t>https://podminky.urs.cz/item/CS_URS_2024_01/974031126</t>
  </si>
  <si>
    <t>(2,45*2+1,35*2)*2"OP01 + OP06"</t>
  </si>
  <si>
    <t>(3,45*2+5,7*2)"OP02+OP03"</t>
  </si>
  <si>
    <t>(3,5*2+5,7*2)"OP04</t>
  </si>
  <si>
    <t>(4,75*2+2,15*2+1)"OP05,07 a 08"</t>
  </si>
  <si>
    <t>(2,75*2+4,75*2)"OP09"</t>
  </si>
  <si>
    <t>(6,1*2+4,8*2)"OP12"</t>
  </si>
  <si>
    <t>"drážka z vnitřní strany pro spojovací svislou hydroizolaci podlah a stěn"</t>
  </si>
  <si>
    <t>14</t>
  </si>
  <si>
    <t>974031132</t>
  </si>
  <si>
    <t>Vysekání rýh ve zdivu cihelném hl do 50 mm š do 70 mm</t>
  </si>
  <si>
    <t>403308784</t>
  </si>
  <si>
    <t>Vysekání rýh ve zdivu cihelném na maltu vápennou nebo vápenocementovou do hl. 50 mm a šířky do 70 mm</t>
  </si>
  <si>
    <t>https://podminky.urs.cz/item/CS_URS_2024_01/974031132</t>
  </si>
  <si>
    <t>1,2*2+1,25+1,5+0,95"vodoinstalace OP07 ža OP09 ve zdivu"</t>
  </si>
  <si>
    <t>15</t>
  </si>
  <si>
    <t>974031143</t>
  </si>
  <si>
    <t>Vysekání rýh ve zdivu cihelném hl do 70 mm š do 100 mm</t>
  </si>
  <si>
    <t>-1049521120</t>
  </si>
  <si>
    <t>Vysekání rýh ve zdivu cihelném na maltu vápennou nebo vápenocementovou do hl. 70 mm a šířky do 100 mm</t>
  </si>
  <si>
    <t>https://podminky.urs.cz/item/CS_URS_2024_01/974031143</t>
  </si>
  <si>
    <t>1,85+1,05+0,5*2"kanalizace - OP08 a OP09 ve zdech"</t>
  </si>
  <si>
    <t>16</t>
  </si>
  <si>
    <t>977132112</t>
  </si>
  <si>
    <t>Vyvrtání otvorů pro elektroinstalační krabice ve stěnách z cihel hloubky přes 60 do 90 mm</t>
  </si>
  <si>
    <t>629936794</t>
  </si>
  <si>
    <t>Vyvrtání otvorů pro elektroinstalační krabice ve stěnách z cihel, hloubky přes 60 do 90 mm</t>
  </si>
  <si>
    <t>https://podminky.urs.cz/item/CS_URS_2024_01/977132112</t>
  </si>
  <si>
    <t>8"OP012"</t>
  </si>
  <si>
    <t>3"OP11"</t>
  </si>
  <si>
    <t>9"OP09"</t>
  </si>
  <si>
    <t>3"OP08"</t>
  </si>
  <si>
    <t>1"OP07"</t>
  </si>
  <si>
    <t>2"OP06"</t>
  </si>
  <si>
    <t>2"OP05"</t>
  </si>
  <si>
    <t>5"OP04"</t>
  </si>
  <si>
    <t>2"OP03"</t>
  </si>
  <si>
    <t>2"OP01"</t>
  </si>
  <si>
    <t>17</t>
  </si>
  <si>
    <t>977151112</t>
  </si>
  <si>
    <t>Jádrové vrty diamantovými korunkami do stavebních materiálů D přes 35 do 40 mm</t>
  </si>
  <si>
    <t>-1652015763</t>
  </si>
  <si>
    <t>Jádrové vrty diamantovými korunkami do stavebních materiálů (železobetonu, betonu, cihel, obkladů, dlažeb, kamene) průměru přes 35 do 40 mm</t>
  </si>
  <si>
    <t>https://podminky.urs.cz/item/CS_URS_2024_01/977151112</t>
  </si>
  <si>
    <t>0,1*3+0,45+0,6*2"vodoinstalace"</t>
  </si>
  <si>
    <t>0,1*3+0,45*4"elektroinstalace</t>
  </si>
  <si>
    <t>(0,1*2+0,45*3)*2"ÚT"</t>
  </si>
  <si>
    <t>18</t>
  </si>
  <si>
    <t>977151121</t>
  </si>
  <si>
    <t>Jádrové vrty diamantovými korunkami do stavebních materiálů D přes 110 do 120 mm</t>
  </si>
  <si>
    <t>1995424460</t>
  </si>
  <si>
    <t>Jádrové vrty diamantovými korunkami do stavebních materiálů (železobetonu, betonu, cihel, obkladů, dlažeb, kamene) průměru přes 110 do 120 mm</t>
  </si>
  <si>
    <t>https://podminky.urs.cz/item/CS_URS_2024_01/977151121</t>
  </si>
  <si>
    <t>0,6*5"kanalizace do suterénu + prostup ven"</t>
  </si>
  <si>
    <t>19</t>
  </si>
  <si>
    <t>977332111</t>
  </si>
  <si>
    <t>Frézování drážek ve stěnách z cihel do 30x30 mm</t>
  </si>
  <si>
    <t>377976381</t>
  </si>
  <si>
    <t>Frézování drážek pro vodiče ve stěnách z cihel, rozměru do 30x30 mm</t>
  </si>
  <si>
    <t>https://podminky.urs.cz/item/CS_URS_2024_01/977332111</t>
  </si>
  <si>
    <t>1+4,5+1,5+2,5+0,5"mezi RE1 a RB1"</t>
  </si>
  <si>
    <t>(4+0,9+1*2)*2"mezi KS330 a RE1 + RE2"</t>
  </si>
  <si>
    <t>1+6+3+0,5+1"mezi RO01 a RE2"</t>
  </si>
  <si>
    <t>5*0,4+3*1,4"OP12"</t>
  </si>
  <si>
    <t>3*1,4"OP11"</t>
  </si>
  <si>
    <t>4*0,45+5*1,3+2*1,4"OP09"</t>
  </si>
  <si>
    <t>2*1,5+2*1,4"OP08"</t>
  </si>
  <si>
    <t>1*1,4"OP07"</t>
  </si>
  <si>
    <t>1*0,4+1*1,4"OP06"</t>
  </si>
  <si>
    <t>2*1,4"OP05"</t>
  </si>
  <si>
    <t>4*0,4+1*1,4"OP04"</t>
  </si>
  <si>
    <t>1*0,4+1*1,5+1*1,4"OP03"</t>
  </si>
  <si>
    <t>2*1,4"OP01"</t>
  </si>
  <si>
    <t>20</t>
  </si>
  <si>
    <t>978013191</t>
  </si>
  <si>
    <t>Otlučení (osekání) vnitřní vápenné nebo vápenocementové omítky stěn v rozsahu přes 50 do 100 %</t>
  </si>
  <si>
    <t>387601582</t>
  </si>
  <si>
    <t>Otlučení vápenných nebo vápenocementových omítek vnitřních ploch stěn s vyškrabáním spar, s očištěním zdiva, v rozsahu přes 50 do 100 %</t>
  </si>
  <si>
    <t>https://podminky.urs.cz/item/CS_URS_2024_01/978013191</t>
  </si>
  <si>
    <t>"osekání omítky do výšky 30 cm nad podlahu pro svislý spoj hydroizolace zdi a podlahy</t>
  </si>
  <si>
    <t>(6,1*2+4,85*2)*0,3"OP12"</t>
  </si>
  <si>
    <t>(2,75*2+4,75*2)*0,3"OP09"</t>
  </si>
  <si>
    <t>(2,15*2+4,75*2)*0,3"OP08"</t>
  </si>
  <si>
    <t>(2,4*2+1,35*2)*0,3"OP06"</t>
  </si>
  <si>
    <t>"OP 01 až OP04 omítka již osekána"</t>
  </si>
  <si>
    <t>997</t>
  </si>
  <si>
    <t>Přesun sutě</t>
  </si>
  <si>
    <t>997013211</t>
  </si>
  <si>
    <t>Vnitrostaveništní doprava suti a vybouraných hmot pro budovy v do 6 m ručně</t>
  </si>
  <si>
    <t>t</t>
  </si>
  <si>
    <t>1028697428</t>
  </si>
  <si>
    <t>Vnitrostaveništní doprava suti a vybouraných hmot vodorovně do 50 m s naložením ručně pro budovy a haly výšky do 6 m</t>
  </si>
  <si>
    <t>https://podminky.urs.cz/item/CS_URS_2024_01/997013211</t>
  </si>
  <si>
    <t>22</t>
  </si>
  <si>
    <t>997013501</t>
  </si>
  <si>
    <t>Odvoz suti a vybouraných hmot na skládku nebo meziskládku do 1 km se složením</t>
  </si>
  <si>
    <t>653184438</t>
  </si>
  <si>
    <t>Odvoz suti a vybouraných hmot na skládku nebo meziskládku se složením, na vzdálenost do 1 km</t>
  </si>
  <si>
    <t>https://podminky.urs.cz/item/CS_URS_2024_01/997013501</t>
  </si>
  <si>
    <t>23</t>
  </si>
  <si>
    <t>997013509</t>
  </si>
  <si>
    <t>Příplatek k odvozu suti a vybouraných hmot na skládku ZKD 1 km přes 1 km</t>
  </si>
  <si>
    <t>706774666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</si>
  <si>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</si>
  <si>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</si>
  <si>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37,205*17 'Přepočtené koeficientem množství</t>
  </si>
  <si>
    <t>24</t>
  </si>
  <si>
    <t>997013603</t>
  </si>
  <si>
    <t>Poplatek za uložení na skládce (skládkovné) stavebního odpadu cihelného kód odpadu 17 01 02</t>
  </si>
  <si>
    <t>1524500700</t>
  </si>
  <si>
    <t>Poplatek za uložení stavebního odpadu na skládce (skládkovné) cihelného zatříděného do Katalogu odpadů pod kódem 17 01 02</t>
  </si>
  <si>
    <t>https://podminky.urs.cz/item/CS_URS_2024_01/997013603</t>
  </si>
  <si>
    <t>31,561"HSV"</t>
  </si>
  <si>
    <t>25</t>
  </si>
  <si>
    <t>997013811</t>
  </si>
  <si>
    <t>Poplatek za uložení na skládce (skládkovné) stavebního odpadu dřevěného kód odpadu 17 02 01</t>
  </si>
  <si>
    <t>763394846</t>
  </si>
  <si>
    <t>Poplatek za uložení stavebního odpadu na skládce (skládkovné) dřevěného zatříděného do Katalogu odpadů pod kódem 17 02 01</t>
  </si>
  <si>
    <t>https://podminky.urs.cz/item/CS_URS_2024_01/997013811</t>
  </si>
  <si>
    <t>1,63"díl 762"</t>
  </si>
  <si>
    <t>26</t>
  </si>
  <si>
    <t>997013813</t>
  </si>
  <si>
    <t>Poplatek za uložení na skládce (skládkovné) stavebního odpadu z plastických hmot kód odpadu 17 02 03</t>
  </si>
  <si>
    <t>-1074731314</t>
  </si>
  <si>
    <t>Poplatek za uložení stavebního odpadu na skládce (skládkovné) z plastických hmot zatříděného do Katalogu odpadů pod kódem 17 02 03</t>
  </si>
  <si>
    <t>https://podminky.urs.cz/item/CS_URS_2024_01/997013813</t>
  </si>
  <si>
    <t>0,272+0,005"díl 776+díl 722"</t>
  </si>
  <si>
    <t>998</t>
  </si>
  <si>
    <t>Přesun hmot</t>
  </si>
  <si>
    <t>27</t>
  </si>
  <si>
    <t>998018001</t>
  </si>
  <si>
    <t>Přesun hmot pro budovy ruční pro budovy v do 6 m</t>
  </si>
  <si>
    <t>629818571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</si>
  <si>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</si>
  <si>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https://podminky.urs.cz/item/CS_URS_2024_01/998018001</t>
  </si>
  <si>
    <t>PSV</t>
  </si>
  <si>
    <t>Práce a dodávky PSV</t>
  </si>
  <si>
    <t>722</t>
  </si>
  <si>
    <t>Zdravotechnika - vnitřní vodovod</t>
  </si>
  <si>
    <t>28</t>
  </si>
  <si>
    <t>722170801</t>
  </si>
  <si>
    <t>Demontáž rozvodů vody z plastů D do 25</t>
  </si>
  <si>
    <t>66576582</t>
  </si>
  <si>
    <t>Demontáž rozvodů vody z plastů do Ø 25 mm</t>
  </si>
  <si>
    <t>https://podminky.urs.cz/item/CS_URS_2024_01/722170801</t>
  </si>
  <si>
    <t>29</t>
  </si>
  <si>
    <t>722170804</t>
  </si>
  <si>
    <t>Demontáž rozvodů vody z plastů D přes 25 do 50</t>
  </si>
  <si>
    <t>723395132</t>
  </si>
  <si>
    <t>Demontáž rozvodů vody z plastů přes 25 do Ø 50 mm</t>
  </si>
  <si>
    <t>https://podminky.urs.cz/item/CS_URS_2024_01/722170804</t>
  </si>
  <si>
    <t>725</t>
  </si>
  <si>
    <t>Zdravotechnika - zařizovací předměty</t>
  </si>
  <si>
    <t>30</t>
  </si>
  <si>
    <t>725110811</t>
  </si>
  <si>
    <t>Demontáž klozetů splachovací s nádrží</t>
  </si>
  <si>
    <t>soubor</t>
  </si>
  <si>
    <t>-1694112312</t>
  </si>
  <si>
    <t>Demontáž klozetů splachovacích s nádrží nebo tlakovým splachovačem</t>
  </si>
  <si>
    <t>https://podminky.urs.cz/item/CS_URS_2024_01/725110811</t>
  </si>
  <si>
    <t>31</t>
  </si>
  <si>
    <t>725210821</t>
  </si>
  <si>
    <t>Demontáž umyvadel bez výtokových armatur</t>
  </si>
  <si>
    <t>-1292251250</t>
  </si>
  <si>
    <t>Demontáž umyvadel bez výtokových armatur umyvadel</t>
  </si>
  <si>
    <t>https://podminky.urs.cz/item/CS_URS_2024_01/725210821</t>
  </si>
  <si>
    <t>741</t>
  </si>
  <si>
    <t>Elektroinstalace - silnoproud</t>
  </si>
  <si>
    <t>32</t>
  </si>
  <si>
    <t>741120811</t>
  </si>
  <si>
    <t>Demontáž vodič Cu izolovaný plný a laněný žíla 0,35-16 mm2 pod omítkou</t>
  </si>
  <si>
    <t>-1602960355</t>
  </si>
  <si>
    <t>Demontáž vodičů izolovaných měděných uložených pod omítku plných a laněných průřezu žíly 0,35 až 16 mm2</t>
  </si>
  <si>
    <t>https://podminky.urs.cz/item/CS_URS_2024_01/741120811</t>
  </si>
  <si>
    <t>211"demontáž stávajích rozvodů</t>
  </si>
  <si>
    <t>33</t>
  </si>
  <si>
    <t>741211823</t>
  </si>
  <si>
    <t>Demontáž rozvodnic kovových pod omítkou s krytím přes IPx4 plochou do 0,8 m2</t>
  </si>
  <si>
    <t>127143173</t>
  </si>
  <si>
    <t>Demontáž rozvodnic kovových, uložených pod omítkou, krytí přes IPx 4, plochy přes 0,2 do 0,8 m2</t>
  </si>
  <si>
    <t>https://podminky.urs.cz/item/CS_URS_2024_01/741211823</t>
  </si>
  <si>
    <t>34</t>
  </si>
  <si>
    <t>741211827</t>
  </si>
  <si>
    <t>Demontáž rozvodnic kovových pod omítkou s krytím přes IPx4 plochou přes 0,8 m2</t>
  </si>
  <si>
    <t>1941497112</t>
  </si>
  <si>
    <t>Demontáž rozvodnic kovových, uložených pod omítkou, krytí přes IPx 4, plochy přes 0,8 m2</t>
  </si>
  <si>
    <t>https://podminky.urs.cz/item/CS_URS_2024_01/741211827</t>
  </si>
  <si>
    <t>35</t>
  </si>
  <si>
    <t>741311805</t>
  </si>
  <si>
    <t>Demontáž spínačů nástěnných normálních do 10 A bezšroubových bez zachování funkčnosti přes 2 do 4 svorek</t>
  </si>
  <si>
    <t>-1153504972</t>
  </si>
  <si>
    <t>Demontáž spínačů bez zachování funkčnosti (do suti) nástěnných, pro prostředí normální do 10 A, připojení bezšroubové přes 2 svorky do 4 svorek</t>
  </si>
  <si>
    <t>https://podminky.urs.cz/item/CS_URS_2024_01/741311805</t>
  </si>
  <si>
    <t>36</t>
  </si>
  <si>
    <t>741322815</t>
  </si>
  <si>
    <t>Demontáž jistič jednopólový nn do 25 A ze skříně</t>
  </si>
  <si>
    <t>869548740</t>
  </si>
  <si>
    <t>Demontáž jističů jednopólových nn bez signálního kontaktu do 25 A ze skříně</t>
  </si>
  <si>
    <t>https://podminky.urs.cz/item/CS_URS_2024_01/741322815</t>
  </si>
  <si>
    <t>37</t>
  </si>
  <si>
    <t>741372881</t>
  </si>
  <si>
    <t>Demontáž svítidla průmyslového se standardní paticí nebo int. zdrojem LED zavěšeného do 0,09 m2 bez zachování funkčnosti</t>
  </si>
  <si>
    <t>748443464</t>
  </si>
  <si>
    <t>Demontáž svítidel bez zachování funkčnosti (do suti) průmyslových se standardní paticí (E27, T5, GU10) nebo integrovaným zdrojem LED zavěšených, ploše do 0,09 m2</t>
  </si>
  <si>
    <t>https://podminky.urs.cz/item/CS_URS_2024_01/741372881</t>
  </si>
  <si>
    <t>762</t>
  </si>
  <si>
    <t>Konstrukce tesařské</t>
  </si>
  <si>
    <t>38</t>
  </si>
  <si>
    <t>762342812</t>
  </si>
  <si>
    <t>Demontáž laťování střech z latí osové vzdálenosti do 0,50 m</t>
  </si>
  <si>
    <t>1731835012</t>
  </si>
  <si>
    <t>Demontáž bednění a laťování laťování střech sklonu do 60° se všemi nadstřešními konstrukcemi, z latí průřezové plochy do 25 cm2 při osové vzdálenosti přes 0,22 do 0,50 m</t>
  </si>
  <si>
    <t>https://podminky.urs.cz/item/CS_URS_2024_01/762342812</t>
  </si>
  <si>
    <t>0,4*0,4"pro stupačku K1"</t>
  </si>
  <si>
    <t>39</t>
  </si>
  <si>
    <t>762522811</t>
  </si>
  <si>
    <t>Demontáž podlah s polštáři z prken tloušťky do 32 mm</t>
  </si>
  <si>
    <t>-56546908</t>
  </si>
  <si>
    <t>Demontáž podlah s polštáři z prken tl. do 32 mm</t>
  </si>
  <si>
    <t>https://podminky.urs.cz/item/CS_URS_2024_01/762522811</t>
  </si>
  <si>
    <t>29,28"OP12"</t>
  </si>
  <si>
    <t>13,06"OP09"</t>
  </si>
  <si>
    <t>10,66"OP08 původní"</t>
  </si>
  <si>
    <t>19,95"OP04"</t>
  </si>
  <si>
    <t>17,60"OP03"</t>
  </si>
  <si>
    <t>765</t>
  </si>
  <si>
    <t>Krytina skládaná</t>
  </si>
  <si>
    <t>40</t>
  </si>
  <si>
    <t>765111823</t>
  </si>
  <si>
    <t>Demontáž krytiny keramické hladké sklonu do 30° na sucho k dalšímu použití</t>
  </si>
  <si>
    <t>792612713</t>
  </si>
  <si>
    <t>Demontáž krytiny keramické hladké (bobrovky), sklonu do 30° na sucho k dalšímu použití</t>
  </si>
  <si>
    <t>https://podminky.urs.cz/item/CS_URS_2024_01/765111823</t>
  </si>
  <si>
    <t>0,5*0,5"pro stupačku K1"</t>
  </si>
  <si>
    <t>776</t>
  </si>
  <si>
    <t>Podlahy povlakové</t>
  </si>
  <si>
    <t>41</t>
  </si>
  <si>
    <t>776201812</t>
  </si>
  <si>
    <t>Demontáž lepených povlakových podlah s podložkou ručně</t>
  </si>
  <si>
    <t>571480837</t>
  </si>
  <si>
    <t>Demontáž povlakových podlahovin lepených ručně s podložkou</t>
  </si>
  <si>
    <t>https://podminky.urs.cz/item/CS_URS_2024_01/776201812</t>
  </si>
  <si>
    <t>795</t>
  </si>
  <si>
    <t>Lokální vytápění</t>
  </si>
  <si>
    <t>42</t>
  </si>
  <si>
    <t>795121811</t>
  </si>
  <si>
    <t>Odpojení a odebrání přenosných kamen na tuhá paliva hmotnosti do 100 kg</t>
  </si>
  <si>
    <t>232806937</t>
  </si>
  <si>
    <t>https://podminky.urs.cz/item/CS_URS_2024_01/795121811</t>
  </si>
  <si>
    <t>102 - ASŘ -byt</t>
  </si>
  <si>
    <t xml:space="preserve">    3 - Svislé a kompletní konstrukce</t>
  </si>
  <si>
    <t xml:space="preserve">    6 - Úpravy povrchů, podlahy a osazování výplní</t>
  </si>
  <si>
    <t xml:space="preserve">    713 - Izolace tepelné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</si>
  <si>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</si>
  <si>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</si>
  <si>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</si>
  <si>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</si>
  <si>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</si>
  <si>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</si>
  <si>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</si>
  <si>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</si>
  <si>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Svislé a kompletní konstrukce</t>
  </si>
  <si>
    <t>310237241</t>
  </si>
  <si>
    <t>Zazdívka otvorů pl přes 0,09 do 0,25 m2 ve zdivu nadzákladovém cihlami pálenými tl do 300 mm</t>
  </si>
  <si>
    <t>2123131090</t>
  </si>
  <si>
    <t>Zazdívka otvorů ve zdivu nadzákladovém cihlami pálenými plochy přes 0,09 m2 do 0,25 m2, ve zdi tl. do 300 mm</t>
  </si>
  <si>
    <t>https://podminky.urs.cz/item/CS_URS_2024_01/310237241</t>
  </si>
  <si>
    <t>3"po stávajícím rozváděči RE"</t>
  </si>
  <si>
    <t>1"po původní SS330!</t>
  </si>
  <si>
    <t>317121151</t>
  </si>
  <si>
    <t>Montáž ŽB překladů prefabrikovaných do rýh světlosti otvoru do 1050 mm</t>
  </si>
  <si>
    <t>-2123599209</t>
  </si>
  <si>
    <t>Montáž překladů ze železobetonových prefabrikátů dodatečně do připravených rýh, světlosti otvoru do 1050 mm</t>
  </si>
  <si>
    <t>https://podminky.urs.cz/item/CS_URS_2024_01/317121151</t>
  </si>
  <si>
    <t>3"nový otvor mezi OP04 a OP12"</t>
  </si>
  <si>
    <t>M</t>
  </si>
  <si>
    <t>59321210</t>
  </si>
  <si>
    <t>překlad železobetonový RZP vylehčený 1190x140x140mm</t>
  </si>
  <si>
    <t>358541410</t>
  </si>
  <si>
    <t>342244101</t>
  </si>
  <si>
    <t>Příčka z cihel děrovaných do P10 na maltu M5 tloušťky 80 mm</t>
  </si>
  <si>
    <t>1268439457</t>
  </si>
  <si>
    <t>Příčky jednoduché z cihel děrovaných klasických spojených na pero a drážku na maltu M5, pevnost cihel do P15, tl. příčky 80 mm</t>
  </si>
  <si>
    <t>https://podminky.urs.cz/item/CS_URS_2024_01/342244101</t>
  </si>
  <si>
    <t>1,775*2,9+0,2*2,9+2,15*2,9+0,9*2,9+(1+2)*2,9-2*0,7*2-1*0,6*2"OP07 a OP08 a OP02"</t>
  </si>
  <si>
    <t>342244111</t>
  </si>
  <si>
    <t>Příčka z cihel děrovaných do P10 na maltu M5 tloušťky 115 mm</t>
  </si>
  <si>
    <t>-1211569339</t>
  </si>
  <si>
    <t>Příčky jednoduché z cihel děrovaných klasických spojených na pero a drážku na maltu M5, pevnost cihel do P15, tl. příčky 115 mm</t>
  </si>
  <si>
    <t>https://podminky.urs.cz/item/CS_URS_2024_01/342244111</t>
  </si>
  <si>
    <t>3*2,9+1*2,9</t>
  </si>
  <si>
    <t>Úpravy povrchů, podlahy a osazování výplní</t>
  </si>
  <si>
    <t>612131100</t>
  </si>
  <si>
    <t>Vápenný postřik vnitřních stěn nanášený ručně</t>
  </si>
  <si>
    <t>1943215783</t>
  </si>
  <si>
    <t>Podkladní a spojovací vrstva vnitřních omítaných ploch vápenný postřik nanášený ručně celoplošně stěn</t>
  </si>
  <si>
    <t>https://podminky.urs.cz/item/CS_URS_2024_01/612131100</t>
  </si>
  <si>
    <t>(5,7*4+3,5*2+3,4*2+1,35*2+2,4)*2,9"OP01 až OP04 omítka stěn - osekána z předchozích úprav"</t>
  </si>
  <si>
    <t>-1,2*1,5*4"odečet okna"</t>
  </si>
  <si>
    <t>-0,9*1,97*2"odečet dveře"</t>
  </si>
  <si>
    <t>612142001</t>
  </si>
  <si>
    <t>Pletivo sklovláknité vnitřních stěn vtlačené do tmelu</t>
  </si>
  <si>
    <t>-42514894</t>
  </si>
  <si>
    <t>Pletivo vnitřních ploch v ploše nebo pruzích, na plném podkladu sklovláknité vtlačené do tmelu včetně tmelu stěn</t>
  </si>
  <si>
    <t>https://podminky.urs.cz/item/CS_URS_2024_01/612142001</t>
  </si>
  <si>
    <t>(2,4*2+1,35*2)*0,3*2"OP01 + OP06"</t>
  </si>
  <si>
    <t>(3,4*2+5,7*2)*0,3"OP02+OP03"</t>
  </si>
  <si>
    <t>(3,5*2+5,7*2)*0,3"OP04</t>
  </si>
  <si>
    <t>(4,75*2+2,15*2+1)*03"OP05,07 a 08"</t>
  </si>
  <si>
    <t>(6,1*2+4,8*2)*0,3"OP12"</t>
  </si>
  <si>
    <t>612321121</t>
  </si>
  <si>
    <t>Vápenocementová omítka hladká jednovrstvá vnitřních stěn nanášená ručně</t>
  </si>
  <si>
    <t>-1648316818</t>
  </si>
  <si>
    <t>Omítka vápenocementová vnitřních ploch nanášená ručně jednovrstvá, tloušťky do 10 mm hladká svislých konstrukcí stěn</t>
  </si>
  <si>
    <t>https://podminky.urs.cz/item/CS_URS_2024_01/612321121</t>
  </si>
  <si>
    <t xml:space="preserve">(1+2)*2,9*2-0,6*2"OP02 a OP03  nová příčka"</t>
  </si>
  <si>
    <t>612325302</t>
  </si>
  <si>
    <t>Vápenocementová štuková omítka ostění nebo nadpraží</t>
  </si>
  <si>
    <t>8204879</t>
  </si>
  <si>
    <t>Vápenocementová omítka ostění nebo nadpraží štuková</t>
  </si>
  <si>
    <t>https://podminky.urs.cz/item/CS_URS_2024_01/612325302</t>
  </si>
  <si>
    <t>(2*2+0,9)*0,5"nový otvor mezi OP04 a OP12"</t>
  </si>
  <si>
    <t>612325413</t>
  </si>
  <si>
    <t>Oprava vnitřní vápenocementové hladké omítky stěn v rozsahu plochy přes 30 do 50 %</t>
  </si>
  <si>
    <t>-575384025</t>
  </si>
  <si>
    <t>Oprava vápenocementové omítky vnitřních ploch hladké, tloušťky do 20 mm stěn, v rozsahu opravované plochy přes 30 do 50%</t>
  </si>
  <si>
    <t>https://podminky.urs.cz/item/CS_URS_2024_01/612325413</t>
  </si>
  <si>
    <t>5"OP06 okolo RB1"</t>
  </si>
  <si>
    <t>8*2,9*0,5"stávající stěny u nových příček OP05 až OP08"</t>
  </si>
  <si>
    <t>6*2,9*0,5"stávající stěny OP03"</t>
  </si>
  <si>
    <t>619995001</t>
  </si>
  <si>
    <t>Začištění omítek kolem oken, dveří, podlah nebo obkladů</t>
  </si>
  <si>
    <t>-134702181</t>
  </si>
  <si>
    <t>Začištění omítek (s dodáním hmot) kolem oken, dveří, podlah, obkladů apod.</t>
  </si>
  <si>
    <t>https://podminky.urs.cz/item/CS_URS_2024_01/619995001</t>
  </si>
  <si>
    <t>0,7*2+0,45*2+0,15*4"okolo RB1+ okolo VZT potrubí OP009"</t>
  </si>
  <si>
    <t>631311114</t>
  </si>
  <si>
    <t>Mazanina tl přes 50 do 80 mm z betonu prostého bez zvýšených nároků na prostředí tř. C 16/20</t>
  </si>
  <si>
    <t>-1121296339</t>
  </si>
  <si>
    <t>Mazanina z betonu prostého bez zvýšených nároků na prostředí tl. přes 50 do 80 mm tř. C 16/20</t>
  </si>
  <si>
    <t>https://podminky.urs.cz/item/CS_URS_2024_01/631311114</t>
  </si>
  <si>
    <t>3,24*0,05"OP01"</t>
  </si>
  <si>
    <t>1,52*0,05"OP02"</t>
  </si>
  <si>
    <t>17,6*0,05"OP03</t>
  </si>
  <si>
    <t>19,95*0,05"OP04"</t>
  </si>
  <si>
    <t>2,72*0,05"OP05"</t>
  </si>
  <si>
    <t>3,24*0,05"OP06"</t>
  </si>
  <si>
    <t>1,76*0,05"OP07"</t>
  </si>
  <si>
    <t>4,48*0,05"OP08"</t>
  </si>
  <si>
    <t>13,06*0,05"OP09"</t>
  </si>
  <si>
    <t>2,52*0,05"OP11"</t>
  </si>
  <si>
    <t>29,28*0,05"OP12"</t>
  </si>
  <si>
    <t>631362021</t>
  </si>
  <si>
    <t>Výztuž mazanin svařovanými sítěmi Kari</t>
  </si>
  <si>
    <t>1244535249</t>
  </si>
  <si>
    <t>Výztuž mazanin ze svařovaných sítí z drátů typu KARI</t>
  </si>
  <si>
    <t>https://podminky.urs.cz/item/CS_URS_2024_01/631362021</t>
  </si>
  <si>
    <t>99,7*0,00812/6</t>
  </si>
  <si>
    <t>632481213</t>
  </si>
  <si>
    <t>Separační vrstva z PE fólie</t>
  </si>
  <si>
    <t>1512738162</t>
  </si>
  <si>
    <t>Separační vrstva k oddělení podlahových vrstev z polyetylénové fólie</t>
  </si>
  <si>
    <t>https://podminky.urs.cz/item/CS_URS_2024_01/632481213</t>
  </si>
  <si>
    <t>"mezi tepelnou izolací a betonovou mazaninou"</t>
  </si>
  <si>
    <t>3,24"OP01"</t>
  </si>
  <si>
    <t>1,52"OP02"</t>
  </si>
  <si>
    <t>17,6"OP03</t>
  </si>
  <si>
    <t>2,72"OP05"</t>
  </si>
  <si>
    <t>3,24"OP06"</t>
  </si>
  <si>
    <t>1,76"OP07"</t>
  </si>
  <si>
    <t>4,48"OP08"</t>
  </si>
  <si>
    <t>2,52"OP11"</t>
  </si>
  <si>
    <t>632481215</t>
  </si>
  <si>
    <t>Separační vrstva z geotextilie</t>
  </si>
  <si>
    <t>465716240</t>
  </si>
  <si>
    <t>Separační vrstva k oddělení podlahových vrstev z geotextilie</t>
  </si>
  <si>
    <t>https://podminky.urs.cz/item/CS_URS_2024_01/632481215</t>
  </si>
  <si>
    <t>"mezi hydroizolací podlahy a tepelnou izolací"</t>
  </si>
  <si>
    <t>642942111</t>
  </si>
  <si>
    <t>Osazování zárubní nebo rámů dveřních kovových do 2,5 m2 na MC</t>
  </si>
  <si>
    <t>-573061980</t>
  </si>
  <si>
    <t>Osazování zárubní nebo rámů kovových dveřních lisovaných nebo z úhelníků bez dveřních křídel na cementovou maltu, plochy otvoru do 2,5 m2</t>
  </si>
  <si>
    <t>https://podminky.urs.cz/item/CS_URS_2024_01/642942111</t>
  </si>
  <si>
    <t>55331480</t>
  </si>
  <si>
    <t>zárubeň jednokřídlá ocelová pro zdění tl stěny 75-100mm rozměru 600/1970, 2100mm</t>
  </si>
  <si>
    <t>-1136840351</t>
  </si>
  <si>
    <t>55331481</t>
  </si>
  <si>
    <t>zárubeň jednokřídlá ocelová pro zdění tl stěny 75-100mm rozměru 700/1970, 2100mm</t>
  </si>
  <si>
    <t>1126976967</t>
  </si>
  <si>
    <t>642944121</t>
  </si>
  <si>
    <t>Osazování ocelových zárubní dodatečné pl do 2,5 m2</t>
  </si>
  <si>
    <t>766304453</t>
  </si>
  <si>
    <t>Osazení ocelových dveřních zárubní lisovaných nebo z úhelníků dodatečně s vybetonováním prahu, plochy do 2,5 m2</t>
  </si>
  <si>
    <t>https://podminky.urs.cz/item/CS_URS_2024_01/642944121</t>
  </si>
  <si>
    <t>1"mezi OP04 a OP12"</t>
  </si>
  <si>
    <t>55331432</t>
  </si>
  <si>
    <t>zárubeň jednokřídlá ocelová pro dodatečnou montáž tl stěny 75-100mm rozměru 800/1970, 2100mm</t>
  </si>
  <si>
    <t>-76624092</t>
  </si>
  <si>
    <t>952901111</t>
  </si>
  <si>
    <t>Vyčištění budov bytové a občanské výstavby při výšce podlaží do 4 m</t>
  </si>
  <si>
    <t>-285853288</t>
  </si>
  <si>
    <t>Vyčištění budov nebo objektů před předáním do užívání budov bytové nebo občanské výstavby, světlé výšky podlaží do 4 m</t>
  </si>
  <si>
    <t>https://podminky.urs.cz/item/CS_URS_2024_01/952901111</t>
  </si>
  <si>
    <t>-716362576</t>
  </si>
  <si>
    <t>713</t>
  </si>
  <si>
    <t>Izolace tepelné</t>
  </si>
  <si>
    <t>713121121</t>
  </si>
  <si>
    <t>Montáž izolace tepelné podlah volně kladenými rohožemi, pásy, dílci, deskami 2 vrstvy</t>
  </si>
  <si>
    <t>992893269</t>
  </si>
  <si>
    <t>Montáž tepelné izolace podlah rohožemi, pásy, deskami, dílci, bloky (izolační materiál ve specifikaci) kladenými volně dvouvrstvá</t>
  </si>
  <si>
    <t>https://podminky.urs.cz/item/CS_URS_2024_01/713121121</t>
  </si>
  <si>
    <t>28375908</t>
  </si>
  <si>
    <t>deska EPS 150 pro konstrukce s vysokým zatížením λ=0,035 tl 40mm</t>
  </si>
  <si>
    <t>-1925070255</t>
  </si>
  <si>
    <t>99,37*2,1 'Přepočtené koeficientem množství</t>
  </si>
  <si>
    <t>713131243</t>
  </si>
  <si>
    <t>Montáž izolace tepelné stěn lepením celoplošně v kombinaci s mechanickým kotvením rohoží, pásů, dílců, desek tl přes 140 do 200 mm</t>
  </si>
  <si>
    <t>-1196282483</t>
  </si>
  <si>
    <t>Montáž tepelné izolace stěn rohožemi, pásy, deskami, dílci, bloky (izolační materiál ve specifikaci) lepením celoplošně s mechanickým kotvením, tloušťky izolace přes 140 do 200 mm</t>
  </si>
  <si>
    <t>https://podminky.urs.cz/item/CS_URS_2024_01/713131243</t>
  </si>
  <si>
    <t>(5,7-0,45)*2,9"OP03"</t>
  </si>
  <si>
    <t>63153712</t>
  </si>
  <si>
    <t>deska tepelně izolační minerální univerzální λ=0,036-0,037 tl 150mm</t>
  </si>
  <si>
    <t>-1110812387</t>
  </si>
  <si>
    <t>15,225*1,05 'Přepočtené koeficientem množství</t>
  </si>
  <si>
    <t>998713121</t>
  </si>
  <si>
    <t>Přesun hmot tonážní pro izolace tepelné ruční v objektech v do 6 m</t>
  </si>
  <si>
    <t>-855806727</t>
  </si>
  <si>
    <t>Přesun hmot pro izolace tepelné stanovený z hmotnosti přesunovaného materiálu vodorovná dopravní vzdálenost do 50 m ruční (bez užití mechanizace) v objektech výšky do 6 m</t>
  </si>
  <si>
    <t>https://podminky.urs.cz/item/CS_URS_2024_01/998713121</t>
  </si>
  <si>
    <t>751</t>
  </si>
  <si>
    <t>Vzduchotechnika</t>
  </si>
  <si>
    <t>751511181</t>
  </si>
  <si>
    <t>Montáž potrubí plechového skupiny I kruhového bez příruby tloušťky plechu 0,6 mm D do 100 mm</t>
  </si>
  <si>
    <t>1850395994</t>
  </si>
  <si>
    <t>Montáž potrubí plechového skupiny I kruhového bez příruby tloušťky plechu 0,6 mm, průměru do 100 mm</t>
  </si>
  <si>
    <t>https://podminky.urs.cz/item/CS_URS_2024_01/751511181</t>
  </si>
  <si>
    <t>2,75"od dogestoře do komínového průduchu ve zdivu v m.č. OP09"</t>
  </si>
  <si>
    <t>42981096</t>
  </si>
  <si>
    <t>trouba spirálně vinutá Pz D 80mm, l=3000mm</t>
  </si>
  <si>
    <t>-989662294</t>
  </si>
  <si>
    <t>2,75*1,2 'Přepočtené koeficientem množství</t>
  </si>
  <si>
    <t>751514177</t>
  </si>
  <si>
    <t>Montáž oblouku do plechového potrubí kruhového bez příruby D do 100 mm</t>
  </si>
  <si>
    <t>427626251</t>
  </si>
  <si>
    <t>Montáž oblouku do plechového potrubí kruhového bez příruby, průměru do 100 mm</t>
  </si>
  <si>
    <t>https://podminky.urs.cz/item/CS_URS_2024_01/751514177</t>
  </si>
  <si>
    <t>42981080</t>
  </si>
  <si>
    <t>oblouk lisovaný Pz 90° D 100mm</t>
  </si>
  <si>
    <t>1333488573</t>
  </si>
  <si>
    <t>998751121</t>
  </si>
  <si>
    <t>Přesun hmot tonážní pro vzduchotechniku ruční v objektech v do 12 m</t>
  </si>
  <si>
    <t>-1416791727</t>
  </si>
  <si>
    <t>Přesun hmot pro vzduchotechniku stanovený z hmotnosti přesunovaného materiálu vodorovná dopravní vzdálenost do 100 m ruční (bez užití mechanizace) v objektech výšky do 12 m</t>
  </si>
  <si>
    <t>https://podminky.urs.cz/item/CS_URS_2024_01/998751121</t>
  </si>
  <si>
    <t>763</t>
  </si>
  <si>
    <t>Konstrukce suché výstavby</t>
  </si>
  <si>
    <t>763411114</t>
  </si>
  <si>
    <t>Sanitární příčky do mokrého prostředí, kompaktní desky tl 8 mm</t>
  </si>
  <si>
    <t>560084307</t>
  </si>
  <si>
    <t>Sanitární příčky vhodné do mokrého prostředí dělící z kompaktních desek tl. 8 mm</t>
  </si>
  <si>
    <t>https://podminky.urs.cz/item/CS_URS_2024_01/763411114</t>
  </si>
  <si>
    <t>2,15*2-0,7*2,2"mezi OP07 a OP08"</t>
  </si>
  <si>
    <t>763411124</t>
  </si>
  <si>
    <t>Dveře sanitárních příček, kompaktní desky tl 8 mm, š do 800 mm, v do 2000 mm</t>
  </si>
  <si>
    <t>-1523268013</t>
  </si>
  <si>
    <t>Sanitární příčky vhodné do mokrého prostředí dveře vnitřní do sanitárních příček šířky do 800 mm, výšky do 2 000 mm z kompaktních desek včetně nerezového kování tl. 8 mm</t>
  </si>
  <si>
    <t>https://podminky.urs.cz/item/CS_URS_2024_01/763411124</t>
  </si>
  <si>
    <t>998763331</t>
  </si>
  <si>
    <t>Přesun hmot tonážní pro konstrukce montované z desek ruční v objektech v do 6 m</t>
  </si>
  <si>
    <t>657952921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</si>
  <si>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</si>
  <si>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https://podminky.urs.cz/item/CS_URS_2024_01/998763331</t>
  </si>
  <si>
    <t>766</t>
  </si>
  <si>
    <t>Konstrukce truhlářské</t>
  </si>
  <si>
    <t>766660001</t>
  </si>
  <si>
    <t>Montáž dveřních křídel otvíravých jednokřídlových š do 0,8 m do ocelové zárubně</t>
  </si>
  <si>
    <t>-496909578</t>
  </si>
  <si>
    <t>Montáž dveřních křídel dřevěných nebo plastových otevíravých do ocelové zárubně povrchově upravených jednokřídlových, šířky do 800 mm</t>
  </si>
  <si>
    <t>https://podminky.urs.cz/item/CS_URS_2024_01/766660001</t>
  </si>
  <si>
    <t>61162072</t>
  </si>
  <si>
    <t>dveře jednokřídlé voštinové povrch laminátový plné 600x1970-2100mm</t>
  </si>
  <si>
    <t>-1691484826</t>
  </si>
  <si>
    <t>61162073</t>
  </si>
  <si>
    <t>dveře jednokřídlé voštinové povrch laminátový plné 700x1970-2100mm</t>
  </si>
  <si>
    <t>-2045166689</t>
  </si>
  <si>
    <t>61162074</t>
  </si>
  <si>
    <t>dveře jednokřídlé voštinové povrch laminátový plné 800x1970-2100mm</t>
  </si>
  <si>
    <t>-1990934902</t>
  </si>
  <si>
    <t>766695212</t>
  </si>
  <si>
    <t>Montáž truhlářských prahů dveří jednokřídlových š do 10 cm</t>
  </si>
  <si>
    <t>2029833321</t>
  </si>
  <si>
    <t>Montáž ostatních truhlářských konstrukcí prahů dveří jednokřídlových, šířky do 100 mm</t>
  </si>
  <si>
    <t>https://podminky.urs.cz/item/CS_URS_2024_01/766695212</t>
  </si>
  <si>
    <t>61187112</t>
  </si>
  <si>
    <t>práh dveřní dřevěný dubový tl 20mm dl 620mm š 70mm</t>
  </si>
  <si>
    <t>2056944072</t>
  </si>
  <si>
    <t>61187132</t>
  </si>
  <si>
    <t>práh dveřní dřevěný dubový tl 20mm dl 720mm š 70mm</t>
  </si>
  <si>
    <t>337417792</t>
  </si>
  <si>
    <t>43</t>
  </si>
  <si>
    <t>61187152</t>
  </si>
  <si>
    <t>práh dveřní dřevěný dubový tl 20mm dl 820mm š 70mm</t>
  </si>
  <si>
    <t>694432277</t>
  </si>
  <si>
    <t>44</t>
  </si>
  <si>
    <t>766811151</t>
  </si>
  <si>
    <t>Montáž korpusu kuchyňských skříněk horních na stěnu š do 600 mm</t>
  </si>
  <si>
    <t>-996541448</t>
  </si>
  <si>
    <t>Montáž kuchyňských linek korpusu horních skříněk šroubovaných na stěnu, šířky jednoho dílu do 600 mm</t>
  </si>
  <si>
    <t>https://podminky.urs.cz/item/CS_URS_2024_01/766811151</t>
  </si>
  <si>
    <t>1"nad sporák k digestoři v m.č. OP09"</t>
  </si>
  <si>
    <t>45</t>
  </si>
  <si>
    <t>405WDAF657RN</t>
  </si>
  <si>
    <t>Kuchyňská skříňka horní Naturel Sente24 pro digestoř 60x57,6x35 cm dub sierra 405.WDAF657RN</t>
  </si>
  <si>
    <t>-704776300</t>
  </si>
  <si>
    <t>46</t>
  </si>
  <si>
    <t>R766811115</t>
  </si>
  <si>
    <t>D + M Montáž kuchyňských linek spodních a horních skříněk na nožičky (včetně vyrovnání), včetně desky, dřezu nerezového</t>
  </si>
  <si>
    <t>-213345798</t>
  </si>
  <si>
    <t>2,7-0,6"délka linky - sporák</t>
  </si>
  <si>
    <t>47</t>
  </si>
  <si>
    <t>998766121</t>
  </si>
  <si>
    <t>Přesun hmot tonážní pro kce truhlářské ruční v objektech v do 6 m</t>
  </si>
  <si>
    <t>1943052613</t>
  </si>
  <si>
    <t>Přesun hmot pro konstrukce truhlářské stanovený z hmotnosti přesunovaného materiálu vodorovná dopravní vzdálenost do 50 m ruční (bez užití mechanizace) v objektech výšky do 6 m</t>
  </si>
  <si>
    <t>https://podminky.urs.cz/item/CS_URS_2024_01/998766121</t>
  </si>
  <si>
    <t>771</t>
  </si>
  <si>
    <t>Podlahy z dlaždic</t>
  </si>
  <si>
    <t>48</t>
  </si>
  <si>
    <t>771111011</t>
  </si>
  <si>
    <t>Vysátí podkladu před pokládkou dlažby</t>
  </si>
  <si>
    <t>-1332537080</t>
  </si>
  <si>
    <t>Příprava podkladu před provedením dlažby vysátí podlah</t>
  </si>
  <si>
    <t>https://podminky.urs.cz/item/CS_URS_2024_01/771111011</t>
  </si>
  <si>
    <t>3,24+1,76+4,48"OP06+OP07+OP08"</t>
  </si>
  <si>
    <t>49</t>
  </si>
  <si>
    <t>771121011</t>
  </si>
  <si>
    <t>Nátěr penetrační na podlahu</t>
  </si>
  <si>
    <t>-1475831688</t>
  </si>
  <si>
    <t>Příprava podkladu před provedením dlažby nátěr penetrační na podlahu</t>
  </si>
  <si>
    <t>https://podminky.urs.cz/item/CS_URS_2024_01/771121011</t>
  </si>
  <si>
    <t>50</t>
  </si>
  <si>
    <t>771151022</t>
  </si>
  <si>
    <t>Samonivelační stěrka podlah pevnosti 30 MPa tl přes 3 do 5 mm</t>
  </si>
  <si>
    <t>-827654461</t>
  </si>
  <si>
    <t>Příprava podkladu před provedením dlažby samonivelační stěrka min.pevnosti 30 MPa, tloušťky přes 3 do 5 mm</t>
  </si>
  <si>
    <t>https://podminky.urs.cz/item/CS_URS_2024_01/771151022</t>
  </si>
  <si>
    <t>51</t>
  </si>
  <si>
    <t>771474111</t>
  </si>
  <si>
    <t>Montáž soklů z dlaždic keramických rovných lepených cementovým flexibilním lepidlem v do 65 mm</t>
  </si>
  <si>
    <t>1906762243</t>
  </si>
  <si>
    <t>Montáž soklů z dlaždic keramických lepených cementovým flexibilním lepidlem rovných, výšky do 65 mm</t>
  </si>
  <si>
    <t>https://podminky.urs.cz/item/CS_URS_2024_01/771474111</t>
  </si>
  <si>
    <t>2,4*2+1,35*2-0,9*2"OP06"</t>
  </si>
  <si>
    <t>0,2+0,2+0,2+0,15+0,35"OP08"</t>
  </si>
  <si>
    <t>52</t>
  </si>
  <si>
    <t>59761124</t>
  </si>
  <si>
    <t>dlažba keramická slinutá mrazuvzdorná R9/A povrch reliéfní/matný tl do 10mm přes 6 do 9ks/m2</t>
  </si>
  <si>
    <t>-743543678</t>
  </si>
  <si>
    <t>6,8*1,25 'Přepočtené koeficientem množství</t>
  </si>
  <si>
    <t>53</t>
  </si>
  <si>
    <t>771574416</t>
  </si>
  <si>
    <t>Montáž podlah keramických hladkých lepených cementovým flexibilním lepidlem přes 9 do 12 ks/m2</t>
  </si>
  <si>
    <t>-2051180743</t>
  </si>
  <si>
    <t>Montáž podlah z dlaždic keramických lepených cementovým flexibilním lepidlem hladkých, tloušťky do 10 mm přes 9 do 12 ks/m2</t>
  </si>
  <si>
    <t>https://podminky.urs.cz/item/CS_URS_2024_01/771574416</t>
  </si>
  <si>
    <t>54</t>
  </si>
  <si>
    <t>59761160</t>
  </si>
  <si>
    <t>dlažba keramická slinutá mrazuvzdorná povrch hladký/matný tl do 10mm přes 9 do 12ks/m2</t>
  </si>
  <si>
    <t>-174373426</t>
  </si>
  <si>
    <t>9,48*1,1 'Přepočtené koeficientem množství</t>
  </si>
  <si>
    <t>55</t>
  </si>
  <si>
    <t>771591112</t>
  </si>
  <si>
    <t>Izolace pod dlažbu nátěrem nebo stěrkou ve dvou vrstvách</t>
  </si>
  <si>
    <t>-897950257</t>
  </si>
  <si>
    <t>Izolace podlahy pod dlažbu nátěrem nebo stěrkou ve dvou vrstvách</t>
  </si>
  <si>
    <t>https://podminky.urs.cz/item/CS_URS_2024_01/771591112</t>
  </si>
  <si>
    <t>1,76+4,48"OP07+OP08"</t>
  </si>
  <si>
    <t>56</t>
  </si>
  <si>
    <t>771591241</t>
  </si>
  <si>
    <t>Izolace těsnícími pásy vnitřní kout</t>
  </si>
  <si>
    <t>-450635253</t>
  </si>
  <si>
    <t>Izolace podlahy pod dlažbu těsnícími izolačními pásy vnitřní kout</t>
  </si>
  <si>
    <t>https://podminky.urs.cz/item/CS_URS_2024_01/771591241</t>
  </si>
  <si>
    <t>57</t>
  </si>
  <si>
    <t>771591242</t>
  </si>
  <si>
    <t>Izolace těsnícími pásy vnější roh</t>
  </si>
  <si>
    <t>-1128821418</t>
  </si>
  <si>
    <t>Izolace podlahy pod dlažbu těsnícími izolačními pásy vnější roh</t>
  </si>
  <si>
    <t>https://podminky.urs.cz/item/CS_URS_2024_01/771591242</t>
  </si>
  <si>
    <t>58</t>
  </si>
  <si>
    <t>771591264</t>
  </si>
  <si>
    <t>Izolace těsnícími pásy mezi podlahou a stěnou</t>
  </si>
  <si>
    <t>-509242007</t>
  </si>
  <si>
    <t>Izolace podlahy pod dlažbu těsnícími izolačními pásy mezi podlahou a stěnu</t>
  </si>
  <si>
    <t>https://podminky.urs.cz/item/CS_URS_2024_01/771591264</t>
  </si>
  <si>
    <t>2,15*2+1+2,25+0,9*2+0,9*2+1,85"OP07 a OP08"</t>
  </si>
  <si>
    <t>59</t>
  </si>
  <si>
    <t>998771121</t>
  </si>
  <si>
    <t>Přesun hmot tonážní pro podlahy z dlaždic ruční v objektech v do 6 m</t>
  </si>
  <si>
    <t>-1155724136</t>
  </si>
  <si>
    <t>Přesun hmot pro podlahy z dlaždic stanovený z hmotnosti přesunovaného materiálu vodorovná dopravní vzdálenost do 50 m ruční (bez užití mechanizace) v objektech výšky do 6 m</t>
  </si>
  <si>
    <t>https://podminky.urs.cz/item/CS_URS_2024_01/998771121</t>
  </si>
  <si>
    <t>60</t>
  </si>
  <si>
    <t>776111115</t>
  </si>
  <si>
    <t>Broušení podkladu povlakových podlah před litím stěrky</t>
  </si>
  <si>
    <t>-74571620</t>
  </si>
  <si>
    <t>Příprava podkladu povlakových podlah a stěn broušení podlah stávajícího podkladu před litím stěrky</t>
  </si>
  <si>
    <t>https://podminky.urs.cz/item/CS_URS_2024_01/776111115</t>
  </si>
  <si>
    <t>1,15*1,775"OP11"</t>
  </si>
  <si>
    <t>61</t>
  </si>
  <si>
    <t>776111311</t>
  </si>
  <si>
    <t>Vysátí podkladu povlakových podlah</t>
  </si>
  <si>
    <t>-1687051671</t>
  </si>
  <si>
    <t>Příprava podkladu povlakových podlah a stěn vysátí podlah</t>
  </si>
  <si>
    <t>https://podminky.urs.cz/item/CS_URS_2024_01/776111311</t>
  </si>
  <si>
    <t>62</t>
  </si>
  <si>
    <t>776121112</t>
  </si>
  <si>
    <t>Vodou ředitelná penetrace savého podkladu povlakových podlah</t>
  </si>
  <si>
    <t>-485447286</t>
  </si>
  <si>
    <t>Příprava podkladu povlakových podlah a stěn penetrace vodou ředitelná podlah</t>
  </si>
  <si>
    <t>https://podminky.urs.cz/item/CS_URS_2024_01/776121112</t>
  </si>
  <si>
    <t>63</t>
  </si>
  <si>
    <t>776141111</t>
  </si>
  <si>
    <t>Stěrka podlahová nivelační pro vyrovnání podkladu povlakových podlah pevnosti 20 MPa tl do 3 mm</t>
  </si>
  <si>
    <t>-1615959484</t>
  </si>
  <si>
    <t>Příprava podkladu povlakových podlah a stěn vyrovnání samonivelační stěrkou podlah min.pevnosti 20 MPa, tloušťky do 3 mm</t>
  </si>
  <si>
    <t>https://podminky.urs.cz/item/CS_URS_2024_01/776141111</t>
  </si>
  <si>
    <t>64</t>
  </si>
  <si>
    <t>776221111</t>
  </si>
  <si>
    <t>Lepení pásů z PVC standardním lepidlem</t>
  </si>
  <si>
    <t>996121839</t>
  </si>
  <si>
    <t>Montáž podlahovin z PVC lepením standardním lepidlem z pásů</t>
  </si>
  <si>
    <t>https://podminky.urs.cz/item/CS_URS_2024_01/776221111</t>
  </si>
  <si>
    <t>65</t>
  </si>
  <si>
    <t>28412245</t>
  </si>
  <si>
    <t>krytina podlahová heterogenní š 1,5m tl 2mm</t>
  </si>
  <si>
    <t>856373627</t>
  </si>
  <si>
    <t>67,051*1,1 'Přepočtené koeficientem množství</t>
  </si>
  <si>
    <t>66</t>
  </si>
  <si>
    <t>776411111</t>
  </si>
  <si>
    <t>Montáž obvodových soklíků výšky do 80 mm</t>
  </si>
  <si>
    <t>-1256976252</t>
  </si>
  <si>
    <t>Montáž soklíků lepením obvodových, výšky do 80 mm</t>
  </si>
  <si>
    <t>https://podminky.urs.cz/item/CS_URS_2024_01/776411111</t>
  </si>
  <si>
    <t>5,7*2+3,5*2+0,35*2-0,8"OP04"</t>
  </si>
  <si>
    <t>1,35+2,15+1,55*2-0,8*2+0,6"OP05"</t>
  </si>
  <si>
    <t>2,75*2+4,75*2-0,8*2"OP09"</t>
  </si>
  <si>
    <t>1,775*2+1,1*2-0,9-0,8-0,7-0,6"OP11"</t>
  </si>
  <si>
    <t>6,1*2+4,8*2-0,8*2"OP12"</t>
  </si>
  <si>
    <t>67</t>
  </si>
  <si>
    <t>28411008</t>
  </si>
  <si>
    <t>lišta soklová PVC 16x60mm</t>
  </si>
  <si>
    <t>1171638243</t>
  </si>
  <si>
    <t>60,25*1,02 'Přepočtené koeficientem množství</t>
  </si>
  <si>
    <t>68</t>
  </si>
  <si>
    <t>998776121</t>
  </si>
  <si>
    <t>Přesun hmot tonážní pro podlahy povlakové ruční v objektech v do 6 m</t>
  </si>
  <si>
    <t>-1041797278</t>
  </si>
  <si>
    <t>Přesun hmot pro podlahy povlakové stanovený z hmotnosti přesunovaného materiálu vodorovná dopravní vzdálenost do 50 m ruční (bez užití mechanizace) v objektech výšky do 6 m</t>
  </si>
  <si>
    <t>https://podminky.urs.cz/item/CS_URS_2024_01/998776121</t>
  </si>
  <si>
    <t>777</t>
  </si>
  <si>
    <t>Podlahy lité</t>
  </si>
  <si>
    <t>69</t>
  </si>
  <si>
    <t>777111111</t>
  </si>
  <si>
    <t>Vysátí podkladu před provedením lité podlahy</t>
  </si>
  <si>
    <t>1834900519</t>
  </si>
  <si>
    <t>Příprava podkladu před provedením litých podlah vysátí</t>
  </si>
  <si>
    <t>https://podminky.urs.cz/item/CS_URS_2024_01/777111111</t>
  </si>
  <si>
    <t>70</t>
  </si>
  <si>
    <t>777611121</t>
  </si>
  <si>
    <t>Krycí epoxidový průmyslový nátěr podlahy</t>
  </si>
  <si>
    <t>1769697565</t>
  </si>
  <si>
    <t>Krycí nátěr podlahy průmyslový epoxidový</t>
  </si>
  <si>
    <t>https://podminky.urs.cz/item/CS_URS_2024_01/777611121</t>
  </si>
  <si>
    <t>71</t>
  </si>
  <si>
    <t>998777121</t>
  </si>
  <si>
    <t>Přesun hmot tonážní pro podlahy lité ruční v objektech v do 6 m</t>
  </si>
  <si>
    <t>378403111</t>
  </si>
  <si>
    <t>Přesun hmot pro podlahy lité stanovený z hmotnosti přesunovaného materiálu vodorovná dopravní vzdálenost do 50 m ruční (bez užití mechanizace) v objektech výšky do 6 m</t>
  </si>
  <si>
    <t>https://podminky.urs.cz/item/CS_URS_2024_01/998777121</t>
  </si>
  <si>
    <t>781</t>
  </si>
  <si>
    <t>Dokončovací práce - obklady</t>
  </si>
  <si>
    <t>72</t>
  </si>
  <si>
    <t>781111011</t>
  </si>
  <si>
    <t>Ometení (oprášení) stěny při přípravě podkladu</t>
  </si>
  <si>
    <t>-1587442181</t>
  </si>
  <si>
    <t>Příprava podkladu před provedením obkladu oprášení (ometení) stěny</t>
  </si>
  <si>
    <t>https://podminky.urs.cz/item/CS_URS_2024_01/781111011</t>
  </si>
  <si>
    <t>(3,75+1)*1,5"OP09"</t>
  </si>
  <si>
    <t>(3,15+0,5*2+0,9*3+1,8)*2"OP07a OP08"</t>
  </si>
  <si>
    <t>73</t>
  </si>
  <si>
    <t>781131112</t>
  </si>
  <si>
    <t>Izolace pod obklad nátěrem nebo stěrkou ve dvou vrstvách</t>
  </si>
  <si>
    <t>-1270639967</t>
  </si>
  <si>
    <t>Izolace stěny pod obklad izolace nátěrem nebo stěrkou ve dvou vrstvách</t>
  </si>
  <si>
    <t>https://podminky.urs.cz/item/CS_URS_2024_01/781131112</t>
  </si>
  <si>
    <t>0,9*3*2"OP08 sprchový kout"</t>
  </si>
  <si>
    <t>74</t>
  </si>
  <si>
    <t>781151031</t>
  </si>
  <si>
    <t>Celoplošné vyrovnání podkladu stěrkou tl 3 mm</t>
  </si>
  <si>
    <t>1671441730</t>
  </si>
  <si>
    <t>Příprava podkladu před provedením obkladu celoplošné vyrovnání podkladu stěrkou, tloušťky 3 mm</t>
  </si>
  <si>
    <t>https://podminky.urs.cz/item/CS_URS_2024_01/781151031</t>
  </si>
  <si>
    <t>75</t>
  </si>
  <si>
    <t>781161021</t>
  </si>
  <si>
    <t>Montáž profilu ukončujícího rohového nebo vanového</t>
  </si>
  <si>
    <t>1281949125</t>
  </si>
  <si>
    <t>Příprava podkladu před provedením obkladu montáž profilu ukončujícího profilu rohového, vanového</t>
  </si>
  <si>
    <t>https://podminky.urs.cz/item/CS_URS_2024_01/781161021</t>
  </si>
  <si>
    <t>3,15+0,5*2+2+0,9*4"OP08 a OP07"</t>
  </si>
  <si>
    <t>1,5*2+3,75+1"OP09"</t>
  </si>
  <si>
    <t>76</t>
  </si>
  <si>
    <t>59054131</t>
  </si>
  <si>
    <t>profil ukončovací pro vnější hrany obkladů hliník leskle eloxovaný chromem 6x2500mm</t>
  </si>
  <si>
    <t>-477574170</t>
  </si>
  <si>
    <t>17,5*1,1 'Přepočtené koeficientem množství</t>
  </si>
  <si>
    <t>77</t>
  </si>
  <si>
    <t>781472217</t>
  </si>
  <si>
    <t>Montáž obkladů keramických hladkých lepených cementovým flexibilním lepidlem přes 12 do 19 ks/m2</t>
  </si>
  <si>
    <t>1457635827</t>
  </si>
  <si>
    <t>Montáž keramických obkladů stěn lepených cementovým flexibilním lepidlem hladkých přes 12 do 19 ks/m2</t>
  </si>
  <si>
    <t>https://podminky.urs.cz/item/CS_URS_2024_01/781472217</t>
  </si>
  <si>
    <t>78</t>
  </si>
  <si>
    <t>59761701</t>
  </si>
  <si>
    <t>obklad keramický nemrazuvzdorný povrch hladký/lesklý tl do 10mm přes 12 do 19ks/m2</t>
  </si>
  <si>
    <t>1206580858</t>
  </si>
  <si>
    <t>24,425*1,1 'Přepočtené koeficientem množství</t>
  </si>
  <si>
    <t>79</t>
  </si>
  <si>
    <t>998781121</t>
  </si>
  <si>
    <t>Přesun hmot tonážní pro obklady keramické ruční v objektech v do 6 m</t>
  </si>
  <si>
    <t>523025481</t>
  </si>
  <si>
    <t>Přesun hmot pro obklady keramické stanovený z hmotnosti přesunovaného materiálu vodorovná dopravní vzdálenost do 50 m ruční (bez užití mechanizace) v objektech výšky do 6 m</t>
  </si>
  <si>
    <t>https://podminky.urs.cz/item/CS_URS_2024_01/998781121</t>
  </si>
  <si>
    <t>783</t>
  </si>
  <si>
    <t>Dokončovací práce - nátěry</t>
  </si>
  <si>
    <t>80</t>
  </si>
  <si>
    <t>783301303</t>
  </si>
  <si>
    <t>Bezoplachové odrezivění zámečnických konstrukcí</t>
  </si>
  <si>
    <t>1231127837</t>
  </si>
  <si>
    <t>Příprava podkladu zámečnických konstrukcí před provedením nátěru odrezivění odrezovačem bezoplachovým</t>
  </si>
  <si>
    <t>https://podminky.urs.cz/item/CS_URS_2024_01/783301303</t>
  </si>
  <si>
    <t>(7*2*2+0,6*2+0,9*2+0,8*3)*0,115"stávající zárubně"</t>
  </si>
  <si>
    <t>81</t>
  </si>
  <si>
    <t>783314201</t>
  </si>
  <si>
    <t>Základní antikorozní jednonásobný syntetický standardní nátěr zámečnických konstrukcí</t>
  </si>
  <si>
    <t>1211215235</t>
  </si>
  <si>
    <t>Základní antikorozní nátěr zámečnických konstrukcí jednonásobný syntetický standardní</t>
  </si>
  <si>
    <t>https://podminky.urs.cz/item/CS_URS_2024_01/783314201</t>
  </si>
  <si>
    <t>(4*2*2+0,7*2+0,6+0,8)*0,115"nové zárubně"</t>
  </si>
  <si>
    <t>82</t>
  </si>
  <si>
    <t>783315101</t>
  </si>
  <si>
    <t>Mezinátěr jednonásobný syntetický standardní zámečnických konstrukcí</t>
  </si>
  <si>
    <t>274323179</t>
  </si>
  <si>
    <t>Mezinátěr zámečnických konstrukcí jednonásobný syntetický standardní</t>
  </si>
  <si>
    <t>https://podminky.urs.cz/item/CS_URS_2024_01/783315101</t>
  </si>
  <si>
    <t>83</t>
  </si>
  <si>
    <t>783317101</t>
  </si>
  <si>
    <t>Krycí jednonásobný syntetický standardní nátěr zámečnických konstrukcí</t>
  </si>
  <si>
    <t>70016418</t>
  </si>
  <si>
    <t>Krycí nátěr (email) zámečnických konstrukcí jednonásobný syntetický standardní</t>
  </si>
  <si>
    <t>https://podminky.urs.cz/item/CS_URS_2024_01/783317101</t>
  </si>
  <si>
    <t>784</t>
  </si>
  <si>
    <t>Dokončovací práce - malby a tapety</t>
  </si>
  <si>
    <t>84</t>
  </si>
  <si>
    <t>784121001</t>
  </si>
  <si>
    <t>Oškrabání malby v místnostech v do 3,80 m</t>
  </si>
  <si>
    <t>615254834</t>
  </si>
  <si>
    <t>Oškrabání malby v místnostech výšky do 3,80 m</t>
  </si>
  <si>
    <t>https://podminky.urs.cz/item/CS_URS_2024_01/784121001</t>
  </si>
  <si>
    <t>4,8*6,1+(4,8*2+6,1*2)*2,9-1,2*1,5*2-0,9*2-0,8*2"OP12"</t>
  </si>
  <si>
    <t>2,75*4,75+(2,75*2+4,75*2)*2,9-1,2*1,5-0,8*2*2-(1+3,75*1,5)"OP09</t>
  </si>
  <si>
    <t>1,15*1,775+(1,15*2+1,775*2)*2,9-0,9*2-0,8*2-0,7*2-0,6*2"OP11"</t>
  </si>
  <si>
    <t>0,9*1,95+(0,9*2+1,95*2)*(2,9-2)"OP07"</t>
  </si>
  <si>
    <t>2,15*2,25+(2,15*2+2,25*2)*0,9"OP08"</t>
  </si>
  <si>
    <t>1,5*2,15+(1,5*2+2,15*2)*2,9-0,7*2-0,8*2-0,6*2"OP05"</t>
  </si>
  <si>
    <t>85</t>
  </si>
  <si>
    <t>784121011</t>
  </si>
  <si>
    <t>Rozmývání podkladu po oškrabání malby v místnostech v do 3,80 m</t>
  </si>
  <si>
    <t>-1067178720</t>
  </si>
  <si>
    <t>Rozmývání podkladu po oškrabání malby v místnostech výšky do 3,80 m</t>
  </si>
  <si>
    <t>https://podminky.urs.cz/item/CS_URS_2024_01/784121011</t>
  </si>
  <si>
    <t>86</t>
  </si>
  <si>
    <t>784121031</t>
  </si>
  <si>
    <t>Mydlení podkladu v místnostech v do 3,80 m</t>
  </si>
  <si>
    <t>-442966587</t>
  </si>
  <si>
    <t>Mydlení podkladu v místnostech výšky do 3,80 m</t>
  </si>
  <si>
    <t>https://podminky.urs.cz/item/CS_URS_2024_01/784121031</t>
  </si>
  <si>
    <t>87</t>
  </si>
  <si>
    <t>784141001</t>
  </si>
  <si>
    <t>Ošetření plísní napadených ploch včetně odstranění plísní v místnostech v do 3,80 m</t>
  </si>
  <si>
    <t>946892929</t>
  </si>
  <si>
    <t>Odstranění plísní v místnostech výšky do 3,80 m</t>
  </si>
  <si>
    <t>https://podminky.urs.cz/item/CS_URS_2024_01/784141001</t>
  </si>
  <si>
    <t>88</t>
  </si>
  <si>
    <t>784211101</t>
  </si>
  <si>
    <t>Dvojnásobné bílé malby ze směsí za mokra výborně oděruvzdorných v místnostech v do 3,80 m</t>
  </si>
  <si>
    <t>-1969827886</t>
  </si>
  <si>
    <t>Malby z malířských směsí oděruvzdorných za mokra dvojnásobné, bílé za mokra oděruvzdorné výborně v místnostech výšky do 3,80 m</t>
  </si>
  <si>
    <t>https://podminky.urs.cz/item/CS_URS_2024_01/784211101</t>
  </si>
  <si>
    <t>3,5*5,7+(3,5*2+5,7*2)*2,9-1,2*1,5*2-0,8*2"OP04"</t>
  </si>
  <si>
    <t>3,4*5,7+(3,4*2+5,7*2)*2,9-1,2*1,5*2-0,9*2-0,6*2+(0,95*2)*2,9*2"OP02 a OP03"</t>
  </si>
  <si>
    <t>(1,35*2,4+(1,35*2+2,4*2)*2,9-0,4*0,8*2-0,9*2*2)*2"OP01 a OP06"</t>
  </si>
  <si>
    <t>103 - ASŘ sanace</t>
  </si>
  <si>
    <t xml:space="preserve">    2 - Zakládání</t>
  </si>
  <si>
    <t xml:space="preserve">    711 - Izolace proti vodě, vlhkosti a plynům</t>
  </si>
  <si>
    <t>Zakládání</t>
  </si>
  <si>
    <t>273313711</t>
  </si>
  <si>
    <t>Základy z betonu prostého desky z betonu kamenem neprokládaného tř. C 20/25 včetne geotextilie netkaná separační, ochranná, filtrační, drenážní PES(70%)+PP(30%) 400g/m2</t>
  </si>
  <si>
    <t>-1849513308</t>
  </si>
  <si>
    <t>https://podminky.urs.cz/item/CS_URS_2024_01/273313711</t>
  </si>
  <si>
    <t>319231212</t>
  </si>
  <si>
    <t>Dodatečná izolace PE fólií zdiva cihelného tl do 300 mm podřezáním řetězovou pilou</t>
  </si>
  <si>
    <t>642667635</t>
  </si>
  <si>
    <t>Dodatečná izolace zdiva podřezáním řetězovou pilou zdiva cihelného, tloušťky do 300 mm</t>
  </si>
  <si>
    <t>https://podminky.urs.cz/item/CS_URS_2024_01/319231212</t>
  </si>
  <si>
    <t>(3+1,35*2)*2*0,3+6,1*0,12+4,75*0,12+3*0,12+5,7*0,18</t>
  </si>
  <si>
    <t>319231213</t>
  </si>
  <si>
    <t>Dodatečná izolace PE fólií zdiva cihelného tl přes 300 do 600 mm podřezáním řetězovou pilou</t>
  </si>
  <si>
    <t>1409233668</t>
  </si>
  <si>
    <t>Dodatečná izolace zdiva podřezáním řetězovou pilou zdiva cihelného, tloušťky přes 300 do 600 mm</t>
  </si>
  <si>
    <t>https://podminky.urs.cz/item/CS_URS_2024_01/319231213</t>
  </si>
  <si>
    <t>(7,5*2+5,7+7*2+4,8*2+4,75*2)*0,48</t>
  </si>
  <si>
    <t>612321111</t>
  </si>
  <si>
    <t>Vápenocementová omítka hrubá jednovrstvá zatřená vnitřních stěn nanášená ručně</t>
  </si>
  <si>
    <t>-2056486853</t>
  </si>
  <si>
    <t>Omítka vápenocementová vnitřních ploch nanášená ručně jednovrstvá, tloušťky do 10 mm hrubá zatřená svislých konstrukcí stěn</t>
  </si>
  <si>
    <t>https://podminky.urs.cz/item/CS_URS_2024_01/612321111</t>
  </si>
  <si>
    <t>70,92"pod svislou izolaci"</t>
  </si>
  <si>
    <t>1336338933</t>
  </si>
  <si>
    <t>"ochraná vrstva PE fólie, spodní součástí položky základové desky č.273311511"</t>
  </si>
  <si>
    <t>-248175710</t>
  </si>
  <si>
    <t>711</t>
  </si>
  <si>
    <t>Izolace proti vodě, vlhkosti a plynům</t>
  </si>
  <si>
    <t>711831111</t>
  </si>
  <si>
    <t>Provedení izolace proti radonu a metanu na vodorovné ploše vrchem na sucho spojenými pásy</t>
  </si>
  <si>
    <t>-1333746398</t>
  </si>
  <si>
    <t>Provedení izolace proti plynům radonu, metanu pásy na sucho spojenými pásy na ploše vodorovné V kladenými vrchem</t>
  </si>
  <si>
    <t>https://podminky.urs.cz/item/CS_URS_2024_01/711831111</t>
  </si>
  <si>
    <t>28323102</t>
  </si>
  <si>
    <t>fólie LDPE (750 kg/m3) proti zemní vlhkosti nad úrovní terénu tl 1,5mm</t>
  </si>
  <si>
    <t>1218008960</t>
  </si>
  <si>
    <t>99,37*1,1655 'Přepočtené koeficientem množství</t>
  </si>
  <si>
    <t>711831511</t>
  </si>
  <si>
    <t>Provedení izolace proti radonu a metanu na svislé ploše na sucho spojenými pásy</t>
  </si>
  <si>
    <t>-278702853</t>
  </si>
  <si>
    <t>Provedení izolace proti plynům radonu, metanu pásy na sucho spojenými pásy na ploše svislé S</t>
  </si>
  <si>
    <t>https://podminky.urs.cz/item/CS_URS_2024_01/711831511</t>
  </si>
  <si>
    <t>28322004</t>
  </si>
  <si>
    <t>fólie hydroizolační pro spodní stavbu mPVC tl 1,5mm</t>
  </si>
  <si>
    <t>-1807583509</t>
  </si>
  <si>
    <t>70,92*1,221 'Přepočtené koeficientem množství</t>
  </si>
  <si>
    <t>998711121</t>
  </si>
  <si>
    <t>Přesun hmot tonážní pro izolace proti vodě, vlhkosti a plynům ruční v objektech v do 6 m</t>
  </si>
  <si>
    <t>754725937</t>
  </si>
  <si>
    <t>Přesun hmot pro izolace proti vodě, vlhkosti a plynům stanovený z hmotnosti přesunovaného materiálu vodorovná dopravní vzdálenost do 50 m ruční (bez užití mechanizace) v objektech výšky do 6 m</t>
  </si>
  <si>
    <t>https://podminky.urs.cz/item/CS_URS_2024_01/998711121</t>
  </si>
  <si>
    <t>201 - vodoinstalace</t>
  </si>
  <si>
    <t xml:space="preserve">    724 - Zdravotechnika - strojní vybavení</t>
  </si>
  <si>
    <t>722174002</t>
  </si>
  <si>
    <t>Potrubí vodovodní plastové PPR svar polyfúze PN 16 D 20x2,8 mm</t>
  </si>
  <si>
    <t>-1649962142</t>
  </si>
  <si>
    <t>Potrubí z plastových trubek z polypropylenu PPR svařovaných polyfúzně PN 16 (SDR 7,4) D 20 x 2,8</t>
  </si>
  <si>
    <t>https://podminky.urs.cz/item/CS_URS_2024_01/722174002</t>
  </si>
  <si>
    <t>2,8+0,95+4,7+1,2"vedení v podlaze SV</t>
  </si>
  <si>
    <t>2+0,95+1,2"vedení v podlaze TV"</t>
  </si>
  <si>
    <t>(2+1+2+1+1)*0,7"vedení od podlahy k U+P+SP+K+WC"</t>
  </si>
  <si>
    <t>(2+2)*1,7"vedení od podlahy k Boileru a SP"</t>
  </si>
  <si>
    <t>722174003</t>
  </si>
  <si>
    <t>Potrubí vodovodní plastové PPR svar polyfúze PN 16 D 25x3,5 mm</t>
  </si>
  <si>
    <t>-1019637774</t>
  </si>
  <si>
    <t>Potrubí z plastových trubek z polypropylenu PPR svařovaných polyfúzně PN 16 (SDR 7,4) D 25 x 3,5</t>
  </si>
  <si>
    <t>https://podminky.urs.cz/item/CS_URS_2024_01/722174003</t>
  </si>
  <si>
    <t>7,7+1,7+1,5"vedení suterén od studny+stupačka do 1NP"</t>
  </si>
  <si>
    <t>1,2+3,45"vedení 1NP"</t>
  </si>
  <si>
    <t>722181221</t>
  </si>
  <si>
    <t>Ochrana vodovodního potrubí přilepenými termoizolačními trubicemi z PE tl přes 6 do 9 mm DN do 22 mm</t>
  </si>
  <si>
    <t>-1904424559</t>
  </si>
  <si>
    <t>Ochrana potrubí termoizolačními trubicemi z pěnového polyetylenu PE přilepenými v příčných a podélných spojích, tloušťky izolace přes 6 do 9 mm, vnitřního průměru izolace DN do 22 mm</t>
  </si>
  <si>
    <t>https://podminky.urs.cz/item/CS_URS_2024_01/722181221</t>
  </si>
  <si>
    <t>25,5"vedení DN 20"</t>
  </si>
  <si>
    <t>722181222</t>
  </si>
  <si>
    <t>Ochrana vodovodního potrubí přilepenými termoizolačními trubicemi z PE tl přes 6 do 9 mm DN přes 22 do 45 mm</t>
  </si>
  <si>
    <t>163726813</t>
  </si>
  <si>
    <t>Ochrana potrubí termoizolačními trubicemi z pěnového polyetylenu PE přilepenými v příčných a podélných spojích, tloušťky izolace přes 6 do 9 mm, vnitřního průměru izolace DN přes 22 do 45 mm</t>
  </si>
  <si>
    <t>https://podminky.urs.cz/item/CS_URS_2024_01/722181222</t>
  </si>
  <si>
    <t>15,55"vedení DN 25"</t>
  </si>
  <si>
    <t>722190401</t>
  </si>
  <si>
    <t>Vyvedení a upevnění výpustku DN do 25</t>
  </si>
  <si>
    <t>634545116</t>
  </si>
  <si>
    <t>Zřízení přípojek na potrubí vyvedení a upevnění výpustek do DN 25</t>
  </si>
  <si>
    <t>https://podminky.urs.cz/item/CS_URS_2024_01/722190401</t>
  </si>
  <si>
    <t>2+1+2+1+2+2+1</t>
  </si>
  <si>
    <t>722220132</t>
  </si>
  <si>
    <t>Nástěnka pro pevné trubky s plastovou vsuvkou k nalepení D 20xR 1/2 s jedním závitem</t>
  </si>
  <si>
    <t>1273441302</t>
  </si>
  <si>
    <t>Armatury s jedním závitem nástěnky s plastovou vsuvkou k nalepení D 20 x R 1/2</t>
  </si>
  <si>
    <t>https://podminky.urs.cz/item/CS_URS_2024_01/722220132</t>
  </si>
  <si>
    <t>722231211</t>
  </si>
  <si>
    <t>Ventil redukční mosazný G 1/2" PN 10 do 100°C k bojleru s 2x vnitřním závitem</t>
  </si>
  <si>
    <t>1713858401</t>
  </si>
  <si>
    <t>Armatury se dvěma závity ventily k bojleru PN 10 do 100 °C G 1/2"</t>
  </si>
  <si>
    <t>https://podminky.urs.cz/item/CS_URS_2024_01/722231211</t>
  </si>
  <si>
    <t>722231221</t>
  </si>
  <si>
    <t>Ventil pojistný mosazný G 1/2" PN 6 do 100°C k bojleru s vnitřním x vnějším závitem</t>
  </si>
  <si>
    <t>-1205391710</t>
  </si>
  <si>
    <t>Armatury se dvěma závity ventily pojistné k bojleru mosazné PN 6 do 100°C G 1/2"</t>
  </si>
  <si>
    <t>https://podminky.urs.cz/item/CS_URS_2024_01/722231221</t>
  </si>
  <si>
    <t>722232011</t>
  </si>
  <si>
    <t>Kohout kulový podomítkový G 1/2" PN 16 do 120°C vnitřní závit</t>
  </si>
  <si>
    <t>1374054902</t>
  </si>
  <si>
    <t>Armatury se dvěma závity kulové kohouty PN 16 do 120°C podomítkové vnitřní závit G 1/2"</t>
  </si>
  <si>
    <t>https://podminky.urs.cz/item/CS_URS_2024_01/722232011</t>
  </si>
  <si>
    <t>1"WC"</t>
  </si>
  <si>
    <t>722240101</t>
  </si>
  <si>
    <t>Ventily plastové PPR přímé DN 20</t>
  </si>
  <si>
    <t>-2117146966</t>
  </si>
  <si>
    <t>Armatury z plastických hmot ventily (PPR) přímé DN 20</t>
  </si>
  <si>
    <t>https://podminky.urs.cz/item/CS_URS_2024_01/722240101</t>
  </si>
  <si>
    <t>2+2"umyvadlo + dřez"</t>
  </si>
  <si>
    <t>722240121</t>
  </si>
  <si>
    <t>Kohout kulový plastový PPR DN 16</t>
  </si>
  <si>
    <t>1548553861</t>
  </si>
  <si>
    <t>Armatury z plastických hmot kohouty (PPR) kulové DN 16</t>
  </si>
  <si>
    <t>https://podminky.urs.cz/item/CS_URS_2024_01/722240121</t>
  </si>
  <si>
    <t>1"OP03 napoštění út"</t>
  </si>
  <si>
    <t>722290246</t>
  </si>
  <si>
    <t>Zkouška těsnosti vodovodního potrubí plastového DN do 40</t>
  </si>
  <si>
    <t>1450431915</t>
  </si>
  <si>
    <t>Zkoušky, proplach a desinfekce vodovodního potrubí zkoušky těsnosti vodovodního potrubí plastového do DN 40</t>
  </si>
  <si>
    <t>https://podminky.urs.cz/item/CS_URS_2024_01/722290246</t>
  </si>
  <si>
    <t>25,5+15,55</t>
  </si>
  <si>
    <t>998722121</t>
  </si>
  <si>
    <t>Přesun hmot tonážní pro vnitřní vodovod ruční v objektech v do 6 m</t>
  </si>
  <si>
    <t>-993265050</t>
  </si>
  <si>
    <t>Přesun hmot pro vnitřní vodovod stanovený z hmotnosti přesunovaného materiálu vodorovná dopravní vzdálenost do 50 m ruční (bez užití mechanizace) v objektech výšky do 6 m</t>
  </si>
  <si>
    <t>https://podminky.urs.cz/item/CS_URS_2024_01/998722121</t>
  </si>
  <si>
    <t>724</t>
  </si>
  <si>
    <t>Zdravotechnika - strojní vybavení</t>
  </si>
  <si>
    <t>724211235</t>
  </si>
  <si>
    <t>Domovní vodárna dopravní výška 35 m integrovaná tlaková nádoba s čerpacím ústrojím a sacím košem</t>
  </si>
  <si>
    <t>1552735534</t>
  </si>
  <si>
    <t>Domovní vodárny s čerpacím soustrojím a sacím košem bez potrubí s integrovanou tlakovou nádobou dopravní výška H (m) 35 m</t>
  </si>
  <si>
    <t>https://podminky.urs.cz/item/CS_URS_2024_01/724211235</t>
  </si>
  <si>
    <t>724232116</t>
  </si>
  <si>
    <t>Domovní vodárna ovládací spínač tlakový se zapínacím tlakem 1 až 5 barů pro napětí 230 V</t>
  </si>
  <si>
    <t>1404324189</t>
  </si>
  <si>
    <t>Příslušenství domovních vodáren ovládací spínač tlakový zapínací tlak 1-5 bar 230 V</t>
  </si>
  <si>
    <t>https://podminky.urs.cz/item/CS_URS_2024_01/724232116</t>
  </si>
  <si>
    <t>724233002</t>
  </si>
  <si>
    <t>Nádoba expanzní tlaková pro akumulační ohřev TV s membránou závitové připojení PN 0,8 o objemu 8 l</t>
  </si>
  <si>
    <t>1956487779</t>
  </si>
  <si>
    <t>Nádoby expanzní tlakové pro rozvody pitné vody s membránou bez pojistného ventilu se závitovým připojením PN 0,8 o objemu 8 l</t>
  </si>
  <si>
    <t>https://podminky.urs.cz/item/CS_URS_2024_01/724233002</t>
  </si>
  <si>
    <t>724242222</t>
  </si>
  <si>
    <t>Filtr domácí na studenou vodu G 3/4" se zpětným proplachem</t>
  </si>
  <si>
    <t>-388695552</t>
  </si>
  <si>
    <t>Zařízení pro úpravu vody filtry domácí na studenou vodu se zpětným proplachem G 3/4"</t>
  </si>
  <si>
    <t>https://podminky.urs.cz/item/CS_URS_2024_01/724242222</t>
  </si>
  <si>
    <t>998724121</t>
  </si>
  <si>
    <t>Přesun hmot tonážní pro strojní vybavení ruční v objektech v do 6 m</t>
  </si>
  <si>
    <t>-2014359208</t>
  </si>
  <si>
    <t>Přesun hmot pro strojní vybavení stanovený z hmotnosti přesunovaného materiálu vodorovná dopravní vzdálenost do 50 m ruční (bez užití mechanizace) v objektech výšky do 6 m</t>
  </si>
  <si>
    <t>https://podminky.urs.cz/item/CS_URS_2024_01/998724121</t>
  </si>
  <si>
    <t>725813112</t>
  </si>
  <si>
    <t>Ventil rohový pračkový G 3/4"</t>
  </si>
  <si>
    <t>133269417</t>
  </si>
  <si>
    <t>Ventily rohové bez připojovací trubičky nebo flexi hadičky pračkové G 3/4"</t>
  </si>
  <si>
    <t>https://podminky.urs.cz/item/CS_URS_2024_01/725813112</t>
  </si>
  <si>
    <t>998725121</t>
  </si>
  <si>
    <t>Přesun hmot tonážní pro zařizovací předměty ruční v objektech v do 6 m</t>
  </si>
  <si>
    <t>-1517524832</t>
  </si>
  <si>
    <t>Přesun hmot pro zařizovací předměty stanovený z hmotnosti přesunovaného materiálu vodorovná dopravní vzdálenost do 50 m ruční (bez užití mechanizace) v objektech výšky do 6 m</t>
  </si>
  <si>
    <t>https://podminky.urs.cz/item/CS_URS_2024_01/998725121</t>
  </si>
  <si>
    <t>202 - kanalizace</t>
  </si>
  <si>
    <t xml:space="preserve">    721 - Zdravotechnika - vnitřní kanalizace</t>
  </si>
  <si>
    <t>611325203</t>
  </si>
  <si>
    <t>Vápenocementová hrubá omítka malých ploch přes 0,25 do 1 m2 na stropech</t>
  </si>
  <si>
    <t>2048791100</t>
  </si>
  <si>
    <t>Vápenocementová omítka jednotlivých malých ploch hrubá na stropech, plochy jednotlivě přes 0,25 do 1 m2</t>
  </si>
  <si>
    <t>https://podminky.urs.cz/item/CS_URS_2024_01/611325203</t>
  </si>
  <si>
    <t>1"oprava stropu u stupačky K1"</t>
  </si>
  <si>
    <t>635111411</t>
  </si>
  <si>
    <t>Doplnění násypů pod podlahy, mazaniny a dlažby pískem pl do 2 m2</t>
  </si>
  <si>
    <t>1789241762</t>
  </si>
  <si>
    <t>Doplnění násypu pod dlažby, podlahy a mazaniny pískem neupraveným (s dodáním hmot), s udusáním a urovnáním povrchu násypu plochy jednotlivě do 2 m2</t>
  </si>
  <si>
    <t>https://podminky.urs.cz/item/CS_URS_2024_01/635111411</t>
  </si>
  <si>
    <t>0,75*0,75*0,2"půda u stupačky K1"</t>
  </si>
  <si>
    <t>636211411</t>
  </si>
  <si>
    <t>Doplnění dlažby z cihel pl do 1 m2 naplocho</t>
  </si>
  <si>
    <t>787806888</t>
  </si>
  <si>
    <t>Doplnění dlažby z cihel pálených (s dodáním hmot), kladených do vápenocementové malty se zalitím spár cementovou maltou, plochy jednotlivě do 1 m2 naplocho</t>
  </si>
  <si>
    <t>https://podminky.urs.cz/item/CS_URS_2024_01/636211411</t>
  </si>
  <si>
    <t>0,9*0,9"u stupačky K1"</t>
  </si>
  <si>
    <t>-1366769118</t>
  </si>
  <si>
    <t>721</t>
  </si>
  <si>
    <t>Zdravotechnika - vnitřní kanalizace</t>
  </si>
  <si>
    <t>721174004</t>
  </si>
  <si>
    <t>Potrubí kanalizační z PP svodné DN 75</t>
  </si>
  <si>
    <t>1450881803</t>
  </si>
  <si>
    <t>Potrubí z trub polypropylenových svodné (ležaté) DN 75</t>
  </si>
  <si>
    <t>https://podminky.urs.cz/item/CS_URS_2024_01/721174004</t>
  </si>
  <si>
    <t>2,3+2,1+1,2"suterén od K2 až K4"</t>
  </si>
  <si>
    <t>721174005</t>
  </si>
  <si>
    <t>Potrubí kanalizační z PP svodné DN 110</t>
  </si>
  <si>
    <t>899090996</t>
  </si>
  <si>
    <t>Potrubí z trub polypropylenových svodné (ležaté) DN 110</t>
  </si>
  <si>
    <t>https://podminky.urs.cz/item/CS_URS_2024_01/721174005</t>
  </si>
  <si>
    <t>1,7"mezi K1 až K3*"</t>
  </si>
  <si>
    <t>721174007</t>
  </si>
  <si>
    <t>Potrubí kanalizační z PP svodné DN 160</t>
  </si>
  <si>
    <t>1861448504</t>
  </si>
  <si>
    <t>Potrubí z trub polypropylenových svodné (ležaté) DN 160</t>
  </si>
  <si>
    <t>https://podminky.urs.cz/item/CS_URS_2024_01/721174007</t>
  </si>
  <si>
    <t>1,4+0,6+1"K3* až žumpa"</t>
  </si>
  <si>
    <t>721174024</t>
  </si>
  <si>
    <t>Potrubí kanalizační z PP odpadní DN 75</t>
  </si>
  <si>
    <t>1421502609</t>
  </si>
  <si>
    <t>Potrubí z trub polypropylenových odpadní (svislé) DN 75</t>
  </si>
  <si>
    <t>https://podminky.urs.cz/item/CS_URS_2024_01/721174024</t>
  </si>
  <si>
    <t>1,5*2"K2+K3"</t>
  </si>
  <si>
    <t>0,7"K4"</t>
  </si>
  <si>
    <t>721174025</t>
  </si>
  <si>
    <t>Potrubí kanalizační z PP odpadní DN 110</t>
  </si>
  <si>
    <t>-1202628049</t>
  </si>
  <si>
    <t>Potrubí z trub polypropylenových odpadní (svislé) DN 110</t>
  </si>
  <si>
    <t>https://podminky.urs.cz/item/CS_URS_2024_01/721174025</t>
  </si>
  <si>
    <t>1,5+2,9+2,5"K1 ze suterénu nad střešní plášť"</t>
  </si>
  <si>
    <t>721174043</t>
  </si>
  <si>
    <t>Potrubí kanalizační z PP připojovací DN 50</t>
  </si>
  <si>
    <t>-758128349</t>
  </si>
  <si>
    <t>Potrubí z trub polypropylenových připojovací DN 50</t>
  </si>
  <si>
    <t>https://podminky.urs.cz/item/CS_URS_2024_01/721174043</t>
  </si>
  <si>
    <t>1+1,9"U+ZOV+PR+D"</t>
  </si>
  <si>
    <t>721194105</t>
  </si>
  <si>
    <t>Vyvedení a upevnění odpadních výpustek DN 50</t>
  </si>
  <si>
    <t>682374725</t>
  </si>
  <si>
    <t>Vyměření přípojek na potrubí vyvedení a upevnění odpadních výpustek DN 50</t>
  </si>
  <si>
    <t>https://podminky.urs.cz/item/CS_URS_2024_01/721194105</t>
  </si>
  <si>
    <t>721226512</t>
  </si>
  <si>
    <t>Zápachová uzávěrka podomítková pro pračku a myčku DN 50</t>
  </si>
  <si>
    <t>2064635729</t>
  </si>
  <si>
    <t>Zápachové uzávěrky podomítkové (Pe) s krycí deskou pro pračku a myčku DN 50</t>
  </si>
  <si>
    <t>https://podminky.urs.cz/item/CS_URS_2024_01/721226512</t>
  </si>
  <si>
    <t>721273153</t>
  </si>
  <si>
    <t>Hlavice ventilační polypropylen PP DN 110</t>
  </si>
  <si>
    <t>-1756272465</t>
  </si>
  <si>
    <t>Ventilační hlavice z polypropylenu (PP) DN 110</t>
  </si>
  <si>
    <t>https://podminky.urs.cz/item/CS_URS_2024_01/721273153</t>
  </si>
  <si>
    <t>721290111</t>
  </si>
  <si>
    <t>Zkouška těsnosti potrubí kanalizace vodou DN do 125</t>
  </si>
  <si>
    <t>-1084225430</t>
  </si>
  <si>
    <t>Zkouška těsnosti kanalizace v objektech vodou do DN 125</t>
  </si>
  <si>
    <t>https://podminky.urs.cz/item/CS_URS_2024_01/721290111</t>
  </si>
  <si>
    <t>5,6+1,7+3,7+6,9+2,9</t>
  </si>
  <si>
    <t>721290112</t>
  </si>
  <si>
    <t>Zkouška těsnosti potrubí kanalizace vodou DN 150/DN 200</t>
  </si>
  <si>
    <t>-1201684187</t>
  </si>
  <si>
    <t>Zkouška těsnosti kanalizace v objektech vodou DN 150 nebo DN 200</t>
  </si>
  <si>
    <t>https://podminky.urs.cz/item/CS_URS_2024_01/721290112</t>
  </si>
  <si>
    <t>998721121</t>
  </si>
  <si>
    <t>Přesun hmot tonážní pro vnitřní kanalizaci ruční v objektech v do 6 m</t>
  </si>
  <si>
    <t>-983886600</t>
  </si>
  <si>
    <t>Přesun hmot pro vnitřní kanalizaci stanovený z hmotnosti přesunovaného materiálu vodorovná dopravní vzdálenost do 50 m ruční (bez užití mechanizace) v objektech výšky do 6 m</t>
  </si>
  <si>
    <t>https://podminky.urs.cz/item/CS_URS_2024_01/998721121</t>
  </si>
  <si>
    <t>725861102</t>
  </si>
  <si>
    <t>Zápachová uzávěrka pro umyvadla DN 40</t>
  </si>
  <si>
    <t>-1137404382</t>
  </si>
  <si>
    <t>Zápachové uzávěrky zařizovacích předmětů pro umyvadla DN 40</t>
  </si>
  <si>
    <t>https://podminky.urs.cz/item/CS_URS_2024_01/725861102</t>
  </si>
  <si>
    <t>725862103</t>
  </si>
  <si>
    <t>Zápachová uzávěrka pro dřezy DN 40/50</t>
  </si>
  <si>
    <t>1711498889</t>
  </si>
  <si>
    <t>Zápachové uzávěrky zařizovacích předmětů pro dřezy DN 40/50</t>
  </si>
  <si>
    <t>https://podminky.urs.cz/item/CS_URS_2024_01/725862103</t>
  </si>
  <si>
    <t>725865322</t>
  </si>
  <si>
    <t>Zápachová uzávěrka sprchových van DN 40/50 s kulovým kloubem na odtoku a přepadovou trubicí</t>
  </si>
  <si>
    <t>980447617</t>
  </si>
  <si>
    <t>Zápachové uzávěrky zařizovacích předmětů pro vany sprchových koutů s kulovým kloubem na odtoku DN 40/50 a přepadovou trubicí</t>
  </si>
  <si>
    <t>https://podminky.urs.cz/item/CS_URS_2024_01/725865322</t>
  </si>
  <si>
    <t>649980112</t>
  </si>
  <si>
    <t>762342911</t>
  </si>
  <si>
    <t>Montáž zalaťování otvorů ve střeše latěmi na vzdálenost do 0,22 m pl jednotlivě do 1 m2</t>
  </si>
  <si>
    <t>1303259360</t>
  </si>
  <si>
    <t>Zalaťování otvoru ve střeše - montáž (materiál ve specifikaci) latěmi tl. do 32/50 mm, na vzdálenost do 0,22 m, otvoru plochy jednotlivě do 1 m2</t>
  </si>
  <si>
    <t>https://podminky.urs.cz/item/CS_URS_2024_01/762342911</t>
  </si>
  <si>
    <t>0,5*0,5"u tupačky K1"</t>
  </si>
  <si>
    <t>60514114</t>
  </si>
  <si>
    <t>řezivo jehličnaté lať impregnovaná dl 4 m</t>
  </si>
  <si>
    <t>1439671335</t>
  </si>
  <si>
    <t>765111102</t>
  </si>
  <si>
    <t>Montáž krytiny keramické hladké sklonu do 30° na sucho přes 32 do 40 ks/m2 šupinové krytí</t>
  </si>
  <si>
    <t>2143277493</t>
  </si>
  <si>
    <t>Montáž krytiny keramické sklonu do 30° hladké (bobrovky) přes 32 do 40 ks/m2 na sucho šupinové krytí</t>
  </si>
  <si>
    <t>https://podminky.urs.cz/item/CS_URS_2024_01/765111102</t>
  </si>
  <si>
    <t>0,5*0,5"u stupačky K1"</t>
  </si>
  <si>
    <t>765115021</t>
  </si>
  <si>
    <t>Montáž keramické speciální tašky (větrací, protisněhové, prostupové) bobrovky na sucho</t>
  </si>
  <si>
    <t>1726519183</t>
  </si>
  <si>
    <t>Montáž střešních doplňků krytiny keramické speciálních tašek větracích, protisněhových, prostupových, ukončovacích hladkých (bobrovky) na sucho</t>
  </si>
  <si>
    <t>https://podminky.urs.cz/item/CS_URS_2024_01/765115021</t>
  </si>
  <si>
    <t>59660026</t>
  </si>
  <si>
    <t>taška bobrovka režná větrací</t>
  </si>
  <si>
    <t>-1042409914</t>
  </si>
  <si>
    <t>1*1,03 'Přepočtené koeficientem množství</t>
  </si>
  <si>
    <t>998765121</t>
  </si>
  <si>
    <t>Přesun hmot tonážní pro krytiny skládané ruční v objektech v do 6 m</t>
  </si>
  <si>
    <t>-43095085</t>
  </si>
  <si>
    <t>Přesun hmot pro krytiny skládané stanovený z hmotnosti přesunovaného materiálu vodorovná dopravní vzdálenost do 50 m ruční (bez užití mechanizace) na objektech výšky do 6 m</t>
  </si>
  <si>
    <t>https://podminky.urs.cz/item/CS_URS_2024_01/998765121</t>
  </si>
  <si>
    <t>301 - ústřední topení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</si>
  <si>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</si>
  <si>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</si>
  <si>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</si>
  <si>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</si>
  <si>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</si>
  <si>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733222302</t>
  </si>
  <si>
    <t>Potrubí měděné polotvrdé spojované lisováním D 15x1 mm</t>
  </si>
  <si>
    <t>950862131</t>
  </si>
  <si>
    <t>Potrubí z trubek měděných polotvrdých spojovaných lisováním PN 16, T= +110°C Ø 15/1</t>
  </si>
  <si>
    <t>https://podminky.urs.cz/item/CS_URS_2024_01/733222302</t>
  </si>
  <si>
    <t>2*(2,4+0,6+1,8+4,35)+3*2*2,5+3*0,17*2</t>
  </si>
  <si>
    <t>733222304</t>
  </si>
  <si>
    <t>Potrubí měděné polotvrdé spojované lisováním D 22x1 mm</t>
  </si>
  <si>
    <t>1824542288</t>
  </si>
  <si>
    <t>Potrubí z trubek měděných polotvrdých spojovaných lisováním PN 16, T= +110°C Ø 22/1</t>
  </si>
  <si>
    <t>https://podminky.urs.cz/item/CS_URS_2024_01/733222304</t>
  </si>
  <si>
    <t>2*(1,25+3,1+4,6+5,5+4,5+1,1)+3*0,15+2*1,5</t>
  </si>
  <si>
    <t>998733121</t>
  </si>
  <si>
    <t>Přesun hmot tonážní pro rozvody potrubí ruční v objektech v do 6 m</t>
  </si>
  <si>
    <t>1849943030</t>
  </si>
  <si>
    <t>Přesun hmot pro rozvody potrubí stanovený z hmotnosti přesunovaného materiálu vodorovná dopravní vzdálenost do 50 m ruční (bez užití mechanizace) v objektech výšky do 6 m</t>
  </si>
  <si>
    <t>https://podminky.urs.cz/item/CS_URS_2024_01/998733121</t>
  </si>
  <si>
    <t>734</t>
  </si>
  <si>
    <t>Ústřední vytápění - armatury</t>
  </si>
  <si>
    <t>734211112</t>
  </si>
  <si>
    <t>Ventil závitový odvzdušňovací G 1/4 PN 10 do 120°C otopných těles</t>
  </si>
  <si>
    <t>1085469535</t>
  </si>
  <si>
    <t>Ventily odvzdušňovací závitové otopných těles PN 6 do 120°C G 1/4</t>
  </si>
  <si>
    <t>https://podminky.urs.cz/item/CS_URS_2024_01/734211112</t>
  </si>
  <si>
    <t>1+3+1+3</t>
  </si>
  <si>
    <t>734211118</t>
  </si>
  <si>
    <t>Ventil závitový odvzdušňovací G 1/4 PN 14 do 120°C automatický</t>
  </si>
  <si>
    <t>843774473</t>
  </si>
  <si>
    <t>Ventily odvzdušňovací závitové automatické PN 14 do 120°C G 1/4</t>
  </si>
  <si>
    <t>https://podminky.urs.cz/item/CS_URS_2024_01/734211118</t>
  </si>
  <si>
    <t>734271143</t>
  </si>
  <si>
    <t>Šoupátko závitové uzavírací G 1/2 PN 16 do 80°C</t>
  </si>
  <si>
    <t>167390263</t>
  </si>
  <si>
    <t>Šoupátka uzavírací závitová PN 16 do 80°C G 1/2</t>
  </si>
  <si>
    <t>https://podminky.urs.cz/item/CS_URS_2024_01/734271143</t>
  </si>
  <si>
    <t>2+2</t>
  </si>
  <si>
    <t>734291122</t>
  </si>
  <si>
    <t>Kohout plnící a vypouštěcí G 3/8 PN 10 do 90°C závitový</t>
  </si>
  <si>
    <t>1170893935</t>
  </si>
  <si>
    <t>Ostatní armatury kohouty plnicí a vypouštěcí PN 10 do 90°C G 3/8</t>
  </si>
  <si>
    <t>https://podminky.urs.cz/item/CS_URS_2024_01/734291122</t>
  </si>
  <si>
    <t>734291248</t>
  </si>
  <si>
    <t>Filtr závitový pro topné a chladicí systémy přímý G 2 1/2 PN 16 do 130°C s vnitřními závity</t>
  </si>
  <si>
    <t>-384856147</t>
  </si>
  <si>
    <t>Ostatní armatury filtry závitové pro topné a chladicí systémy PN 16 do 130°C přímé s vnitřními závity G 2 1/2</t>
  </si>
  <si>
    <t>https://podminky.urs.cz/item/CS_URS_2024_01/734291248</t>
  </si>
  <si>
    <t>998734121</t>
  </si>
  <si>
    <t>Přesun hmot tonážní pro armatury ruční v objektech v do 6 m</t>
  </si>
  <si>
    <t>-2027766870</t>
  </si>
  <si>
    <t>Přesun hmot pro armatury stanovený z hmotnosti přesunovaného materiálu vodorovná dopravní vzdálenost do 50 m ruční (bez užití mechanizace) v objektech výšky do 6 m</t>
  </si>
  <si>
    <t>https://podminky.urs.cz/item/CS_URS_2024_01/998734121</t>
  </si>
  <si>
    <t>735</t>
  </si>
  <si>
    <t>Ústřední vytápění - otopná tělesa</t>
  </si>
  <si>
    <t>735152578</t>
  </si>
  <si>
    <t>Otopné těleso panelové VK dvoudeskové 2 přídavné přestupní plochy výška/délka 600/1100 mm výkon 1847 W</t>
  </si>
  <si>
    <t>-991498260</t>
  </si>
  <si>
    <t>Otopná tělesa panelová VK dvoudesková PN 1,0 MPa, T do 110°C se dvěma přídavnými přestupními plochami výšky tělesa 600 mm stavební délky / výkonu 1100 mm / 1847 W</t>
  </si>
  <si>
    <t>https://podminky.urs.cz/item/CS_URS_2024_01/735152578</t>
  </si>
  <si>
    <t>735152579</t>
  </si>
  <si>
    <t>Otopné těleso panelové VK dvoudeskové 2 přídavné přestupní plochy výška/délka 600/1200 mm výkon 2015 W</t>
  </si>
  <si>
    <t>-764971258</t>
  </si>
  <si>
    <t>Otopná tělesa panelová VK dvoudesková PN 1,0 MPa, T do 110°C se dvěma přídavnými přestupními plochami výšky tělesa 600 mm stavební délky / výkonu 1200 mm / 2015 W</t>
  </si>
  <si>
    <t>https://podminky.urs.cz/item/CS_URS_2024_01/735152579</t>
  </si>
  <si>
    <t>2+1"OP04+OP03"</t>
  </si>
  <si>
    <t>735152593</t>
  </si>
  <si>
    <t>Otopné těleso panelové VK dvoudeskové 2 přídavné přestupní plochy výška/délka 900/600 mm výkon 1388 W</t>
  </si>
  <si>
    <t>61409927</t>
  </si>
  <si>
    <t>Otopná tělesa panelová VK dvoudesková PN 1,0 MPa, T do 110°C se dvěma přídavnými přestupními plochami výšky tělesa 900 mm stavební délky / výkonu 600 mm / 1388 W</t>
  </si>
  <si>
    <t>https://podminky.urs.cz/item/CS_URS_2024_01/735152593</t>
  </si>
  <si>
    <t>1"OP06"</t>
  </si>
  <si>
    <t>735152679</t>
  </si>
  <si>
    <t>Otopné těleso panelové VK třídeskové 3 přídavné přestupní plochy výška/délka 600/1200 mm výkon 2887 W</t>
  </si>
  <si>
    <t>-1240227212</t>
  </si>
  <si>
    <t>Otopná tělesa panelová VK třídesková PN 1,0 MPa, T do 110°C se třemi přídavnými přestupními plochami výšky tělesa 600 mm stavební délky / výkonu 1200 mm / 2887 W</t>
  </si>
  <si>
    <t>https://podminky.urs.cz/item/CS_URS_2024_01/735152679</t>
  </si>
  <si>
    <t>2+1"OP12+OP09"</t>
  </si>
  <si>
    <t>735160143</t>
  </si>
  <si>
    <t>Otopné těleso trubkové teplovodní výška/délka 1 820/600 mm</t>
  </si>
  <si>
    <t>893974570</t>
  </si>
  <si>
    <t>Otopná tělesa trubková teplovodní na stěnu výšky tělesa 1 820 mm, délky 600 mm</t>
  </si>
  <si>
    <t>https://podminky.urs.cz/item/CS_URS_2024_01/735160143</t>
  </si>
  <si>
    <t>1"OP08"</t>
  </si>
  <si>
    <t>998735121</t>
  </si>
  <si>
    <t>Přesun hmot tonážní pro otopná tělesa ruční v objektech v do 6 m</t>
  </si>
  <si>
    <t>1841265781</t>
  </si>
  <si>
    <t>Přesun hmot pro otopná tělesa stanovený z hmotnosti přesunovaného materiálu vodorovná dopravní vzdálenost do 50 m ruční (bez užití mechanizace) v objektech výšky do 6 m</t>
  </si>
  <si>
    <t>https://podminky.urs.cz/item/CS_URS_2024_01/998735121</t>
  </si>
  <si>
    <t>401 - elektroinstalace</t>
  </si>
  <si>
    <t>M - Práce a dodávky M</t>
  </si>
  <si>
    <t xml:space="preserve">    21-M - Elektromontáže</t>
  </si>
  <si>
    <t xml:space="preserve">    22-M - Montáže technologických zařízení pro dopravní stavby</t>
  </si>
  <si>
    <t>OST - Ostatní</t>
  </si>
  <si>
    <t>611315111</t>
  </si>
  <si>
    <t>Vápenná hladká omítka rýh ve stropech š do 150 mm</t>
  </si>
  <si>
    <t>-183076870</t>
  </si>
  <si>
    <t>Vápenná omítka rýh hladká ve stropech, šířky rýhy do 150 mm</t>
  </si>
  <si>
    <t>https://podminky.urs.cz/item/CS_URS_2024_01/611315111</t>
  </si>
  <si>
    <t>(1+4,5+1,5+2,5+0,5)*0,03"mezi RE1 a RB1"</t>
  </si>
  <si>
    <t>((4+0,9+1*2)*2)*0,03"mezi KS330 a RE1 + RE2"</t>
  </si>
  <si>
    <t>(1+6+3+0,5+1)*0,03"mezi RO01 a RE2"</t>
  </si>
  <si>
    <t>(5*0,4+3*1,4)*0,03"OP12"</t>
  </si>
  <si>
    <t>(3*1,4)*0,03"OP11"</t>
  </si>
  <si>
    <t>(4*0,4+5*1,3+2*1,4)*0,03"OP09"</t>
  </si>
  <si>
    <t>(2*1,5+2*1,4)*0,03"OP08"</t>
  </si>
  <si>
    <t>(1*1,4)*0,03"OP07"</t>
  </si>
  <si>
    <t>(1*0,4+1*1,4)*0,03"OP06"</t>
  </si>
  <si>
    <t>(2*1,4)*0,03"OP05"</t>
  </si>
  <si>
    <t>(4*0,4+1*1,4)*0,03"OP04"</t>
  </si>
  <si>
    <t>(1*0,4+1*1,5+1*1,4)*0,03"OP03"</t>
  </si>
  <si>
    <t>(2*1,4)*0,03"OP01"</t>
  </si>
  <si>
    <t>612135101</t>
  </si>
  <si>
    <t>Hrubá výplň rýh ve stěnách maltou jakékoli šířky rýhy</t>
  </si>
  <si>
    <t>12761559</t>
  </si>
  <si>
    <t>Hrubá výplň rýh maltou jakékoli šířky rýhy ve stěnách</t>
  </si>
  <si>
    <t>https://podminky.urs.cz/item/CS_URS_2024_01/612135101</t>
  </si>
  <si>
    <t>612315101</t>
  </si>
  <si>
    <t>Vápenná hrubá omítka rýh ve stěnách š do 150 mm</t>
  </si>
  <si>
    <t>-305849253</t>
  </si>
  <si>
    <t>Vápenná omítka rýh hrubá ve stěnách, šířky rýhy do 150 mm</t>
  </si>
  <si>
    <t>https://podminky.urs.cz/item/CS_URS_2024_01/612315101</t>
  </si>
  <si>
    <t>-77312121</t>
  </si>
  <si>
    <t>741110041</t>
  </si>
  <si>
    <t>Montáž trubka plastová ohebná D přes 11 do 23 mm uložená pevně</t>
  </si>
  <si>
    <t>-96212287</t>
  </si>
  <si>
    <t>Montáž trubek elektroinstalačních s nasunutím nebo našroubováním do krabic plastových ohebných, uložených pevně, vnější Ø přes 11 do 23 mm</t>
  </si>
  <si>
    <t>https://podminky.urs.cz/item/CS_URS_2024_01/741110041</t>
  </si>
  <si>
    <t>6*2+9*2+1,5*4+7*2+4,5*4"sklepy"</t>
  </si>
  <si>
    <t>7+2,5+2,5*2"půdy"</t>
  </si>
  <si>
    <t>3+4,5+1,5</t>
  </si>
  <si>
    <t>4,5</t>
  </si>
  <si>
    <t>4,5+4,5+4</t>
  </si>
  <si>
    <t>4,5+1,5+5+1,5</t>
  </si>
  <si>
    <t>3,5+6,5+4,5</t>
  </si>
  <si>
    <t>34571154</t>
  </si>
  <si>
    <t>trubka elektroinstalační ohebná z PH, D 22,9/28,5mm</t>
  </si>
  <si>
    <t>-1685483085</t>
  </si>
  <si>
    <t>136*1,1 'Přepočtené koeficientem množství</t>
  </si>
  <si>
    <t>741110511</t>
  </si>
  <si>
    <t>Montáž lišta a kanálek vkládací šířky do 60 mm s víčkem</t>
  </si>
  <si>
    <t>-1244017084</t>
  </si>
  <si>
    <t>Montáž lišt a kanálků elektroinstalačních se spojkami, ohyby a rohy a s nasunutím do krabic vkládacích s víčkem, šířky do 60 mm</t>
  </si>
  <si>
    <t>https://podminky.urs.cz/item/CS_URS_2024_01/741110511</t>
  </si>
  <si>
    <t>(18+4+7)*1"k vypínač.m v krabičkách OP+půda+sklep"</t>
  </si>
  <si>
    <t>2,5*2+12+1"pro vedení do sklepa a půdy"</t>
  </si>
  <si>
    <t>12,6+4,5+1,5+3+3+2,5+1,5+6,3*2+1,5+2+15+3,5"lišty pro osvětlení v bytě upevněné k podhledu"</t>
  </si>
  <si>
    <t>34571012</t>
  </si>
  <si>
    <t>lišta elektroinstalační vkládací 40x15mm</t>
  </si>
  <si>
    <t>-2007301604</t>
  </si>
  <si>
    <t>110,2*1,1 'Přepočtené koeficientem množství</t>
  </si>
  <si>
    <t>741112001</t>
  </si>
  <si>
    <t>Montáž krabice zapuštěná plastová kruhová</t>
  </si>
  <si>
    <t>-743291251</t>
  </si>
  <si>
    <t>Montáž krabic elektroinstalačních bez napojení na trubky a lišty, demontáže a montáže víčka a přístroje protahovacích nebo odbočných zapuštěných plastových kruhových do zdiva</t>
  </si>
  <si>
    <t>https://podminky.urs.cz/item/CS_URS_2024_01/741112001</t>
  </si>
  <si>
    <t>"pro zásuvky"</t>
  </si>
  <si>
    <t>1"OP03</t>
  </si>
  <si>
    <t>4"OP04</t>
  </si>
  <si>
    <t>1"OP08</t>
  </si>
  <si>
    <t>7"OP09"</t>
  </si>
  <si>
    <t>5"OP12"</t>
  </si>
  <si>
    <t>34571450</t>
  </si>
  <si>
    <t>krabice pod omítku PVC přístrojová kruhová D 70mm</t>
  </si>
  <si>
    <t>1679368443</t>
  </si>
  <si>
    <t>741112021</t>
  </si>
  <si>
    <t>Montáž krabice nástěnná plastová čtyřhranná do 100x100 mm</t>
  </si>
  <si>
    <t>513327210</t>
  </si>
  <si>
    <t>Montáž krabic elektroinstalačních bez napojení na trubky a lišty, demontáže a montáže víčka a přístroje protahovacích nebo odbočných nástěnných plastových čtyřhranných, vel. do 100x100 mm</t>
  </si>
  <si>
    <t>https://podminky.urs.cz/item/CS_URS_2024_01/741112021</t>
  </si>
  <si>
    <t>"pro vypínače osvětlení"</t>
  </si>
  <si>
    <t>1"OP03"</t>
  </si>
  <si>
    <t>1"OP04"</t>
  </si>
  <si>
    <t>1"OP06</t>
  </si>
  <si>
    <t>2"OP08"</t>
  </si>
  <si>
    <t>2"OP09</t>
  </si>
  <si>
    <t>3"OP12"</t>
  </si>
  <si>
    <t>34571478</t>
  </si>
  <si>
    <t>krabice v uzavřeném provedení PP s krytím IP 66 čtvercová 80x80mm</t>
  </si>
  <si>
    <t>-1710823897</t>
  </si>
  <si>
    <t>741120003</t>
  </si>
  <si>
    <t>Montáž vodič Cu izolovaný plný a laněný žíla 10-16 mm2 pod omítku (např. CY)</t>
  </si>
  <si>
    <t>-1553477738</t>
  </si>
  <si>
    <t>Montáž vodičů izolovaných měděných bez ukončení uložených pod omítku plných a laněných (např. CY), průřezu žíly 10 až 16 mm2</t>
  </si>
  <si>
    <t>https://podminky.urs.cz/item/CS_URS_2024_01/741120003</t>
  </si>
  <si>
    <t>3+11,5"uzemnění uložené pod omítku + mezi RB1 a RE1"</t>
  </si>
  <si>
    <t>34141029</t>
  </si>
  <si>
    <t>vodič propojovací flexibilní jádro Cu lanované izolace PVC 450/750V (H07V-K) 1x16mm2</t>
  </si>
  <si>
    <t>-356990406</t>
  </si>
  <si>
    <t>14,5*1,15 'Přepočtené koeficientem množství</t>
  </si>
  <si>
    <t>741120101</t>
  </si>
  <si>
    <t>Montáž vodič Cu izolovaný plný a laněný s PVC pláštěm žíla 0,15-16 mm2 zatažený (např. CY, CHAH-V)</t>
  </si>
  <si>
    <t>-1079341551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</si>
  <si>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</si>
  <si>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https://podminky.urs.cz/item/CS_URS_2024_01/741120101</t>
  </si>
  <si>
    <t>7,5"uloženo v lištách a trubkách"</t>
  </si>
  <si>
    <t>-1969731756</t>
  </si>
  <si>
    <t>7,5*1,15 'Přepočtené koeficientem množství</t>
  </si>
  <si>
    <t>741122102</t>
  </si>
  <si>
    <t>Montáž kabel Cu plný plochý 3x1,5 až 2,5 mm2 zatažený v trubkách (např. CYKYLo)</t>
  </si>
  <si>
    <t>-325891824</t>
  </si>
  <si>
    <t>Montáž kabelů měděných bez ukončení uložených v trubkách zatažených plných plochých (např. CYKYLo), počtu a průřezu žil 3x1,5 až 2,5 mm2</t>
  </si>
  <si>
    <t>https://podminky.urs.cz/item/CS_URS_2024_01/741122102</t>
  </si>
  <si>
    <t>"zásuvky"</t>
  </si>
  <si>
    <t>(3+4,5+1,5)*2</t>
  </si>
  <si>
    <t>4,5*5</t>
  </si>
  <si>
    <t>(4,5+4,5+4)*3</t>
  </si>
  <si>
    <t>(4,5+1,5+5+1,5)*3</t>
  </si>
  <si>
    <t>(3,5+6,5+4,5)*2</t>
  </si>
  <si>
    <t>4*0,4+5*1,3+2*1,4"OP09"</t>
  </si>
  <si>
    <t>(18+4+7)*1"k vypínačům osvetlení"</t>
  </si>
  <si>
    <t>6*2+9*2+1,5*4+7*2+4,5*4"sklepy osvětlení"</t>
  </si>
  <si>
    <t>2,5*2+12+1"pro vedení do sklepa a půdy osvetlení"</t>
  </si>
  <si>
    <t>7+2,5+2,5*2"půdy osvětlení"</t>
  </si>
  <si>
    <t>34111030</t>
  </si>
  <si>
    <t>kabel instalační jádro Cu plné izolace PVC plášť PVC 450/750V (CYKY) 3x1,5mm2</t>
  </si>
  <si>
    <t>2137391217</t>
  </si>
  <si>
    <t>192,7*1,15 'Přepočtené koeficientem množství</t>
  </si>
  <si>
    <t>34111036</t>
  </si>
  <si>
    <t>kabel instalační jádro Cu plné izolace PVC plášť PVC 450/750V (CYKY) 3x2,5mm2</t>
  </si>
  <si>
    <t>-1779612455</t>
  </si>
  <si>
    <t>188,2*1,15 'Přepočtené koeficientem množství</t>
  </si>
  <si>
    <t>741122132</t>
  </si>
  <si>
    <t>Montáž kabel Cu plný kulatý žíla 4x6 mm2 zatažený v trubkách (např. CYKY)</t>
  </si>
  <si>
    <t>364818867</t>
  </si>
  <si>
    <t>Montáž kabelů měděných bez ukončení uložených v trubkách zatažených plných kulatých nebo bezhalogenových (např. CYKY) počtu a průřezu žil 4x6 mm2</t>
  </si>
  <si>
    <t>https://podminky.urs.cz/item/CS_URS_2024_01/741122132</t>
  </si>
  <si>
    <t>1+5,5+4+1,5"z RE2 do RO01"</t>
  </si>
  <si>
    <t>34111072</t>
  </si>
  <si>
    <t>kabel instalační jádro Cu plné izolace PVC plášť PVC 450/750V (CYKY) 4x6mm2</t>
  </si>
  <si>
    <t>190752156</t>
  </si>
  <si>
    <t>12*1,15 'Přepočtené koeficientem množství</t>
  </si>
  <si>
    <t>741122133</t>
  </si>
  <si>
    <t>Montáž kabel Cu plný kulatý žíla 4x10 mm2 zatažený v trubkách (např. CYKY)</t>
  </si>
  <si>
    <t>-933973040</t>
  </si>
  <si>
    <t>Montáž kabelů měděných bez ukončení uložených v trubkách zatažených plných kulatých nebo bezhalogenových (např. CYKY) počtu a průřezu žil 4x10 mm2</t>
  </si>
  <si>
    <t>https://podminky.urs.cz/item/CS_URS_2024_01/741122133</t>
  </si>
  <si>
    <t>11,5"z RB1 do RE1"</t>
  </si>
  <si>
    <t>1,5+4+1"z SS330 do RE2"</t>
  </si>
  <si>
    <t>34111076</t>
  </si>
  <si>
    <t>kabel instalační jádro Cu plné izolace PVC plášť PVC 450/750V (CYKY) 4x10mm2</t>
  </si>
  <si>
    <t>-544575943</t>
  </si>
  <si>
    <t>18*1,15 'Přepočtené koeficientem množství</t>
  </si>
  <si>
    <t>741122134</t>
  </si>
  <si>
    <t>Montáž kabel Cu plný kulatý žíla 4x16 až 25 mm2 zatažený v trubkách (např. CYKY)</t>
  </si>
  <si>
    <t>555441264</t>
  </si>
  <si>
    <t>Montáž kabelů měděných bez ukončení uložených v trubkách zatažených plných kulatých nebo bezhalogenových (např. CYKY) počtu a průřezu žil 4x16 až 25 mm2</t>
  </si>
  <si>
    <t>https://podminky.urs.cz/item/CS_URS_2024_01/741122134</t>
  </si>
  <si>
    <t>7,5"Z KS330 do RE1"</t>
  </si>
  <si>
    <t>34111080</t>
  </si>
  <si>
    <t>kabel instalační jádro Cu plné izolace PVC plášť PVC 450/750V (CYKY) 4x16mm2</t>
  </si>
  <si>
    <t>13716877</t>
  </si>
  <si>
    <t>741122142</t>
  </si>
  <si>
    <t>Montáž kabel Cu plný kulatý žíla 5x1,5 až 2,5 mm2 zatažený v trubkách (např. CYKY)</t>
  </si>
  <si>
    <t>-584449325</t>
  </si>
  <si>
    <t>Montáž kabelů měděných bez ukončení uložených v trubkách zatažených plných kulatých nebo bezhalogenových (např. CYKY) počtu a průřezu žil 5x1,5 až 2,5 mm2</t>
  </si>
  <si>
    <t>https://podminky.urs.cz/item/CS_URS_2024_01/741122142</t>
  </si>
  <si>
    <t>1,5+7,5+1+1,5"HDO"</t>
  </si>
  <si>
    <t>1,5+12+3"elektrokotel"</t>
  </si>
  <si>
    <t>1,5+5+2"boiler"</t>
  </si>
  <si>
    <t>2,5+4,75+1"sporák"</t>
  </si>
  <si>
    <t>34111094</t>
  </si>
  <si>
    <t>kabel instalační jádro Cu plné izolace PVC plášť PVC 450/750V (CYKY) 5x2,5mm2</t>
  </si>
  <si>
    <t>2095906023</t>
  </si>
  <si>
    <t>8,25+8,5+16,5</t>
  </si>
  <si>
    <t>33,25*1,15 'Přepočtené koeficientem množství</t>
  </si>
  <si>
    <t>34111090</t>
  </si>
  <si>
    <t>kabel instalační jádro Cu plné izolace PVC plášť PVC 450/750V (CYKY) 5x1,5mm2</t>
  </si>
  <si>
    <t>69288589</t>
  </si>
  <si>
    <t>11,5</t>
  </si>
  <si>
    <t>11,5*1,15 'Přepočtené koeficientem množství</t>
  </si>
  <si>
    <t>741130001</t>
  </si>
  <si>
    <t>Ukončení vodič izolovaný do 2,5 mm2 v rozváděči nebo na přístroji</t>
  </si>
  <si>
    <t>1333108659</t>
  </si>
  <si>
    <t>Ukončení vodičů izolovaných s označením a zapojením v rozváděči nebo na přístroji, průřezu žíly do 2,5 mm2</t>
  </si>
  <si>
    <t>https://podminky.urs.cz/item/CS_URS_2024_01/741130001</t>
  </si>
  <si>
    <t>18*3"v rozváděči</t>
  </si>
  <si>
    <t>47*2"v krabičce, nebo osvětlení"</t>
  </si>
  <si>
    <t>741130003</t>
  </si>
  <si>
    <t>Ukončení vodič izolovaný do 4 mm2 v rozváděči nebo na přístroji</t>
  </si>
  <si>
    <t>1567910001</t>
  </si>
  <si>
    <t>Ukončení vodičů izolovaných s označením a zapojením v rozváděči nebo na přístroji, průřezu žíly do 4 mm2</t>
  </si>
  <si>
    <t>https://podminky.urs.cz/item/CS_URS_2024_01/741130003</t>
  </si>
  <si>
    <t>5*2*3"sporák + boiler+elektrokotel"</t>
  </si>
  <si>
    <t>741130004</t>
  </si>
  <si>
    <t>Ukončení vodič izolovaný do 6 mm2 v rozváděči nebo na přístroji</t>
  </si>
  <si>
    <t>1453369717</t>
  </si>
  <si>
    <t>Ukončení vodičů izolovaných s označením a zapojením v rozváděči nebo na přístroji, průřezu žíly do 6 mm2</t>
  </si>
  <si>
    <t>https://podminky.urs.cz/item/CS_URS_2024_01/741130004</t>
  </si>
  <si>
    <t>4*2</t>
  </si>
  <si>
    <t>741130005</t>
  </si>
  <si>
    <t>Ukončení vodič izolovaný do 10 mm2 v rozváděči nebo na přístroji</t>
  </si>
  <si>
    <t>-141932379</t>
  </si>
  <si>
    <t>Ukončení vodičů izolovaných s označením a zapojením v rozváděči nebo na přístroji, průřezu žíly do 10 mm2</t>
  </si>
  <si>
    <t>https://podminky.urs.cz/item/CS_URS_2024_01/741130005</t>
  </si>
  <si>
    <t>4*2*2</t>
  </si>
  <si>
    <t>741130006</t>
  </si>
  <si>
    <t>Ukončení vodič izolovaný do 16 mm2 v rozváděči nebo na přístroji</t>
  </si>
  <si>
    <t>-1818470207</t>
  </si>
  <si>
    <t>Ukončení vodičů izolovaných s označením a zapojením v rozváděči nebo na přístroji, průřezu žíly do 16 mm2</t>
  </si>
  <si>
    <t>https://podminky.urs.cz/item/CS_URS_2024_01/741130006</t>
  </si>
  <si>
    <t>741210101</t>
  </si>
  <si>
    <t>Montáž rozváděčů litinových, hliníkových nebo plastových sestava do 50 kg</t>
  </si>
  <si>
    <t>104348920</t>
  </si>
  <si>
    <t>Montáž rozváděčů litinových, hliníkových nebo plastových bez zapojení vodičů sestavy hmotnosti do 50 kg</t>
  </si>
  <si>
    <t>https://podminky.urs.cz/item/CS_URS_2024_01/741210101</t>
  </si>
  <si>
    <t>1+1+1+1"RE1+RE2+RB1+SS330"</t>
  </si>
  <si>
    <t>35711866</t>
  </si>
  <si>
    <t>skříň rozváděče elektroměrového pro přímé měření do výklenku celoplastové provedení pro 1x dvousazbový třífázový elektroměr a spínací prvek sazby přístroje na elektroměrové desce s plombovatelným krytem jističů (ER212/NVP7P)</t>
  </si>
  <si>
    <t>-222536464</t>
  </si>
  <si>
    <t>1+1"RE1+RE2"</t>
  </si>
  <si>
    <t>35711004</t>
  </si>
  <si>
    <t>rozvodnice zapuštěná, průhledné dveře, IP41, 36 modulárních jednotek (12x3), vč. N/pE</t>
  </si>
  <si>
    <t>-1490779519</t>
  </si>
  <si>
    <t>1"RB1"</t>
  </si>
  <si>
    <t>35711810</t>
  </si>
  <si>
    <t>skříň přípojková smyčková do výklenku celoplastové provedení výzbroj 3x sada pojistkové spodky nožové velikosti 00 (SS300/NVE1P)</t>
  </si>
  <si>
    <t>-506626622</t>
  </si>
  <si>
    <t>741213843</t>
  </si>
  <si>
    <t>Demontáž kabelu silového z rozvodnice průřezu žil přes 4 do 10 mm2 se zachováním funkčnosti</t>
  </si>
  <si>
    <t>-655732455</t>
  </si>
  <si>
    <t>Demontáž kabelu z rozvodnice se zachováním funkčnosti silových, průřezu přes 4 do 10 mm2</t>
  </si>
  <si>
    <t>https://podminky.urs.cz/item/CS_URS_2024_01/741213843</t>
  </si>
  <si>
    <t>741310001</t>
  </si>
  <si>
    <t>Montáž spínač nástěnný 1-jednopólový prostředí normální se zapojením vodičů</t>
  </si>
  <si>
    <t>-1999049780</t>
  </si>
  <si>
    <t>Montáž spínačů jedno nebo dvoupólových nástěnných se zapojením vodičů, pro prostředí normální spínačů, řazení 1-jednopólových</t>
  </si>
  <si>
    <t>https://podminky.urs.cz/item/CS_URS_2024_01/741310001</t>
  </si>
  <si>
    <t>34535015</t>
  </si>
  <si>
    <t>spínač nástěnný jednopólový, řazení 1, IP44, šroubové svorky</t>
  </si>
  <si>
    <t>1788713035</t>
  </si>
  <si>
    <t>741310003</t>
  </si>
  <si>
    <t>Montáž spínač nástěnný 2-dvoupólový prostředí normální se zapojením vodičů</t>
  </si>
  <si>
    <t>1704694583</t>
  </si>
  <si>
    <t>Montáž spínačů jedno nebo dvoupólových nástěnných se zapojením vodičů, pro prostředí normální spínačů, řazení 2-dvoupólových</t>
  </si>
  <si>
    <t>https://podminky.urs.cz/item/CS_URS_2024_01/741310003</t>
  </si>
  <si>
    <t>34535016</t>
  </si>
  <si>
    <t>spínač nástěnný dvojpólový, s čirým průzorem, se signalizační doutnavkou, řazení 2, IP44, šroubové svorky</t>
  </si>
  <si>
    <t>555978793</t>
  </si>
  <si>
    <t>741310031</t>
  </si>
  <si>
    <t>Montáž spínač nástěnný 1-jednopólový prostředí venkovní/mokré se zapojením vodičů</t>
  </si>
  <si>
    <t>-1391374385</t>
  </si>
  <si>
    <t>Montáž spínačů jedno nebo dvoupólových nástěnných se zapojením vodičů, pro prostředí venkovní nebo mokré spínačů, řazení 1-jednopólových</t>
  </si>
  <si>
    <t>https://podminky.urs.cz/item/CS_URS_2024_01/741310031</t>
  </si>
  <si>
    <t>4+7"půda + sklepy"</t>
  </si>
  <si>
    <t>34535029</t>
  </si>
  <si>
    <t>spínač nástěnný jednopólový, řazení 1, Al, IP66, šroubové svorky</t>
  </si>
  <si>
    <t>-879617299</t>
  </si>
  <si>
    <t>741313001</t>
  </si>
  <si>
    <t>Montáž zásuvka (polo)zapuštěná bezšroubové připojení 2P+PE se zapojením vodičů</t>
  </si>
  <si>
    <t>-657416859</t>
  </si>
  <si>
    <t>Montáž zásuvek domovních se zapojením vodičů bezšroubové připojení polozapuštěných nebo zapuštěných 10/16 A, provedení 2P + PE</t>
  </si>
  <si>
    <t>https://podminky.urs.cz/item/CS_URS_2024_01/741313001</t>
  </si>
  <si>
    <t>5"OP09"</t>
  </si>
  <si>
    <t>34555241</t>
  </si>
  <si>
    <t>přístroj zásuvky zápustné jednonásobné, krytka s clonkami, bezšroubové svorky</t>
  </si>
  <si>
    <t>1490479781</t>
  </si>
  <si>
    <t>741313004</t>
  </si>
  <si>
    <t>Montáž zásuvka (polo)zapuštěná bezšroubové připojení 2x(2P+PE) dvojnásobná šikmá se zapojením vodičů</t>
  </si>
  <si>
    <t>1699380622</t>
  </si>
  <si>
    <t>Montáž zásuvek domovních se zapojením vodičů bezšroubové připojení polozapuštěných nebo zapuštěných 10/16 A, provedení 2x (2P + PE) dvojnásobná šikmá</t>
  </si>
  <si>
    <t>https://podminky.urs.cz/item/CS_URS_2024_01/741313004</t>
  </si>
  <si>
    <t>2"OP08 Z.06"</t>
  </si>
  <si>
    <t>34555242</t>
  </si>
  <si>
    <t>zásuvka zápustná dvojnásobná, šikmá, s clonkami, bezšroubové svorky</t>
  </si>
  <si>
    <t>-709697466</t>
  </si>
  <si>
    <t>741315823</t>
  </si>
  <si>
    <t>Demontáž zásuvek domovních normální prostředí do 16A zapuštěných šroubových bez zachování funkčnosti 2P+PE</t>
  </si>
  <si>
    <t>-750756380</t>
  </si>
  <si>
    <t>Demontáž zásuvek bez zachování funkčnosti (do suti) domovních polozapuštěných nebo zapuštěných, pro prostředí normální do 16 A, připojení šroubové 2P+PE</t>
  </si>
  <si>
    <t>https://podminky.urs.cz/item/CS_URS_2024_01/741315823</t>
  </si>
  <si>
    <t>741315825</t>
  </si>
  <si>
    <t>Demontáž zásuvek domovních normální prostředí do 16A zapuštěných šroubových bez zachování funkčnosti 2P+PE pro průběžnou montáž</t>
  </si>
  <si>
    <t>-1534752450</t>
  </si>
  <si>
    <t>Demontáž zásuvek bez zachování funkčnosti (do suti) domovních polozapuštěných nebo zapuštěných, pro prostředí normální do 16 A, připojení šroubové 2P+PE pro průběžnou montáž</t>
  </si>
  <si>
    <t>https://podminky.urs.cz/item/CS_URS_2024_01/741315825</t>
  </si>
  <si>
    <t>741320002</t>
  </si>
  <si>
    <t>Montáž pojistka závitová E 33 do 60 A se zapojením vodičů</t>
  </si>
  <si>
    <t>137092779</t>
  </si>
  <si>
    <t>Montáž pojistek se zapojením vodičů závitových kompletních E 33 do 60 A</t>
  </si>
  <si>
    <t>https://podminky.urs.cz/item/CS_URS_2024_01/741320002</t>
  </si>
  <si>
    <t>3"KS330"</t>
  </si>
  <si>
    <t>35825402</t>
  </si>
  <si>
    <t>pojistka nožová výkonová 50A provedení normální charakteristika aM</t>
  </si>
  <si>
    <t>231331855</t>
  </si>
  <si>
    <t>741320105</t>
  </si>
  <si>
    <t>Montáž jističů jednopólových nn do 25 A ve skříni se zapojením vodičů</t>
  </si>
  <si>
    <t>-2090535152</t>
  </si>
  <si>
    <t>Montáž jističů se zapojením vodičů jednopólových nn do 25 A ve skříni</t>
  </si>
  <si>
    <t>https://podminky.urs.cz/item/CS_URS_2024_01/741320105</t>
  </si>
  <si>
    <t>"RB1"</t>
  </si>
  <si>
    <t>1"6B"</t>
  </si>
  <si>
    <t>5"10B"</t>
  </si>
  <si>
    <t>9"16B"</t>
  </si>
  <si>
    <t>2"16B/2"</t>
  </si>
  <si>
    <t>35822111</t>
  </si>
  <si>
    <t>jistič 1-pólový 16 A vypínací charakteristika B vypínací schopnost 10 kA</t>
  </si>
  <si>
    <t>1841129423</t>
  </si>
  <si>
    <t>35822115</t>
  </si>
  <si>
    <t>jistič 1-pólový 10 A vypínací charakteristika B vypínací schopnost 6 kA</t>
  </si>
  <si>
    <t>85969759</t>
  </si>
  <si>
    <t>35822107</t>
  </si>
  <si>
    <t>jistič 1-pólový 6 A vypínací charakteristika B vypínací schopnost 10 kA</t>
  </si>
  <si>
    <t>1939371162</t>
  </si>
  <si>
    <t>35822149</t>
  </si>
  <si>
    <t>jistič 2-pólový 16 A vypínací charakteristika B vypínací schopnost 6 kA</t>
  </si>
  <si>
    <t>2065878276</t>
  </si>
  <si>
    <t>741320165</t>
  </si>
  <si>
    <t>Montáž jističů třípólových nn do 25 A ve skříni se zapojením vodičů</t>
  </si>
  <si>
    <t>-986473865</t>
  </si>
  <si>
    <t>Montáž jističů se zapojením vodičů třípólových nn do 25 A ve skříni</t>
  </si>
  <si>
    <t>https://podminky.urs.cz/item/CS_URS_2024_01/741320165</t>
  </si>
  <si>
    <t>"RE2"</t>
  </si>
  <si>
    <t>1"25B"</t>
  </si>
  <si>
    <t>"RE1"</t>
  </si>
  <si>
    <t>1"B6"</t>
  </si>
  <si>
    <t>2"25B"</t>
  </si>
  <si>
    <t>2"16B"</t>
  </si>
  <si>
    <t>35822401</t>
  </si>
  <si>
    <t>jistič 3-pólový 16 A vypínací charakteristika B vypínací schopnost 10 kA</t>
  </si>
  <si>
    <t>804029227</t>
  </si>
  <si>
    <t>35822154</t>
  </si>
  <si>
    <t>jistič 3-pólový 6 A vypínací charakteristika B vypínací schopnost 10 kA</t>
  </si>
  <si>
    <t>-1832366403</t>
  </si>
  <si>
    <t>35822403</t>
  </si>
  <si>
    <t>jistič 3-pólový 25 A vypínací charakteristika B vypínací schopnost 10 kA</t>
  </si>
  <si>
    <t>906029948</t>
  </si>
  <si>
    <t>2+1</t>
  </si>
  <si>
    <t>741320175</t>
  </si>
  <si>
    <t>Montáž jističů třípólových nn do 63 A ve skříni se zapojením vodičů</t>
  </si>
  <si>
    <t>892879889</t>
  </si>
  <si>
    <t>Montáž jističů se zapojením vodičů třípólových nn do 63 A ve skříni</t>
  </si>
  <si>
    <t>https://podminky.urs.cz/item/CS_URS_2024_01/741320175</t>
  </si>
  <si>
    <t>1+1"RB1+RE1"</t>
  </si>
  <si>
    <t>35822404</t>
  </si>
  <si>
    <t>jistič 3-pólový 32 A vypínací charakteristika B vypínací schopnost 10 kA</t>
  </si>
  <si>
    <t>167741714</t>
  </si>
  <si>
    <t>741321043</t>
  </si>
  <si>
    <t>Montáž proudových chráničů čtyřpólových nn do 63 A ve skříni se zapojením vodičů</t>
  </si>
  <si>
    <t>-2016035167</t>
  </si>
  <si>
    <t>Montáž proudových chráničů se zapojením vodičů čtyřpólových nn do 63 A ve skříni</t>
  </si>
  <si>
    <t>https://podminky.urs.cz/item/CS_URS_2024_01/741321043</t>
  </si>
  <si>
    <t>2"RB1"</t>
  </si>
  <si>
    <t>35889206</t>
  </si>
  <si>
    <t>chránič proudový 4 pólový 25A typ AC 0,03A</t>
  </si>
  <si>
    <t>339937020</t>
  </si>
  <si>
    <t>741331033</t>
  </si>
  <si>
    <t>Montáž elektroměru vysílacího bez zapojení vodičů</t>
  </si>
  <si>
    <t>-1525490786</t>
  </si>
  <si>
    <t>Montáž měřicích přístrojů bez zapojení vodičů elektroměru vysílacího</t>
  </si>
  <si>
    <t>https://podminky.urs.cz/item/CS_URS_2024_01/741331033</t>
  </si>
  <si>
    <t>741331051</t>
  </si>
  <si>
    <t>Montáž spínače časového bez zapojení vodičů</t>
  </si>
  <si>
    <t>-1229567001</t>
  </si>
  <si>
    <t>Montáž měřicích přístrojů bez zapojení vodičů spínače časového</t>
  </si>
  <si>
    <t>https://podminky.urs.cz/item/CS_URS_2024_01/741331051</t>
  </si>
  <si>
    <t>741372062</t>
  </si>
  <si>
    <t>Montáž svítidlo LED interiérové přisazené stropní hranaté nebo kruhové přes 0,09 do 0,36 m2 se zapojením vodičů</t>
  </si>
  <si>
    <t>-789551931</t>
  </si>
  <si>
    <t>Montáž svítidel s integrovaným zdrojem LED se zapojením vodičů interiérových přisazených stropních hranatých nebo kruhových, plochy přes 0,09 do 0,36 m2</t>
  </si>
  <si>
    <t>https://podminky.urs.cz/item/CS_URS_2024_01/741372062</t>
  </si>
  <si>
    <t>7"sklepy"</t>
  </si>
  <si>
    <t>4"půda"</t>
  </si>
  <si>
    <t>1"OP01"</t>
  </si>
  <si>
    <t>3"OP03"</t>
  </si>
  <si>
    <t>1"OP05"</t>
  </si>
  <si>
    <t>2"OP11"</t>
  </si>
  <si>
    <t>34825003</t>
  </si>
  <si>
    <t>svítidlo interiérové stropní přisazené kruhové D 300-450mm 1900-2500lm</t>
  </si>
  <si>
    <t>1276390316</t>
  </si>
  <si>
    <t>34845005</t>
  </si>
  <si>
    <t>svítidlo exteriérové nástěnné přisazené LED 1000-1500lm</t>
  </si>
  <si>
    <t>-786646094</t>
  </si>
  <si>
    <t>998741121</t>
  </si>
  <si>
    <t>Přesun hmot tonážní pro silnoproud ruční v objektech v do 6 m</t>
  </si>
  <si>
    <t>1895500069</t>
  </si>
  <si>
    <t>Přesun hmot pro silnoproud stanovený z hmotnosti přesunovaného materiálu vodorovná dopravní vzdálenost do 50 m ruční (bez užití mechanizace) v objektech výšky do 6 m</t>
  </si>
  <si>
    <t>https://podminky.urs.cz/item/CS_URS_2024_01/998741121</t>
  </si>
  <si>
    <t>Práce a dodávky M</t>
  </si>
  <si>
    <t>21-M</t>
  </si>
  <si>
    <t>Elektromontáže</t>
  </si>
  <si>
    <t>210160031</t>
  </si>
  <si>
    <t>Montáž přijímače HDO do 100 A se zapojením vodičů</t>
  </si>
  <si>
    <t>-17527940</t>
  </si>
  <si>
    <t>Montáž měřicích přístrojů, bez zapojení vodičů přijímače do 100 A</t>
  </si>
  <si>
    <t>https://podminky.urs.cz/item/CS_URS_2024_01/210160031</t>
  </si>
  <si>
    <t>210160682</t>
  </si>
  <si>
    <t>Montáž elektroměrů třífázových se zapojením vodičů</t>
  </si>
  <si>
    <t>2134111949</t>
  </si>
  <si>
    <t>Montáž měřicích přístrojů, bez zapojení vodičů elektroměru třífázového</t>
  </si>
  <si>
    <t>https://podminky.urs.cz/item/CS_URS_2024_01/210160682</t>
  </si>
  <si>
    <t>22-M</t>
  </si>
  <si>
    <t>Montáže technologických zařízení pro dopravní stavby</t>
  </si>
  <si>
    <t>220111741</t>
  </si>
  <si>
    <t>Montáž svorky rozpojovací zkušební</t>
  </si>
  <si>
    <t>1388141244</t>
  </si>
  <si>
    <t>Montáž svorky rozpojovací včetně montáže skříňky pro svorku, úpravy zemniče pro připojení svorky, očíslování zemniče zkušební</t>
  </si>
  <si>
    <t>https://podminky.urs.cz/item/CS_URS_2024_01/220111741</t>
  </si>
  <si>
    <t>10"rozvaděče RE1+RE2/HDS - AES</t>
  </si>
  <si>
    <t>35431041</t>
  </si>
  <si>
    <t>svorka uzemnění FeZn bez pásky na vodovodní potrubí a okapové roury</t>
  </si>
  <si>
    <t>256</t>
  </si>
  <si>
    <t>-1477426300</t>
  </si>
  <si>
    <t>35431044</t>
  </si>
  <si>
    <t>páska Cu</t>
  </si>
  <si>
    <t>-1420894621</t>
  </si>
  <si>
    <t>OST</t>
  </si>
  <si>
    <t>Ostatní</t>
  </si>
  <si>
    <t>7499250515</t>
  </si>
  <si>
    <t>Vyhotovení výchozí revizní zprávy pro opravné práce pro objem investičních nákladů přes 100 000 do 500 000 Kč</t>
  </si>
  <si>
    <t>Sborník UOŽI 01 2024</t>
  </si>
  <si>
    <t>512</t>
  </si>
  <si>
    <t>-1068684098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</si>
  <si>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</si>
  <si>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7499451010</t>
  </si>
  <si>
    <t>Vydání průkazu způsobilosti pro funkční celek, provizorní stav</t>
  </si>
  <si>
    <t>-1462738512</t>
  </si>
  <si>
    <t>Vydání průkazu způsobilosti pro funkční celek, provizorní stav - vyhotovení dokladu o silnoproudých zařízeních a vydání průkazu způsobilosti</t>
  </si>
  <si>
    <t>7499557010</t>
  </si>
  <si>
    <t>Měření intenzity osvětlení instalovaného v rozsahu 1 000 m2 zjišťované plochy</t>
  </si>
  <si>
    <t>-783556756</t>
  </si>
  <si>
    <t>Měření intenzity osvětlení instalovaného v rozsahu 1 000 m2 zjišťované plochy - měření intenzity umělého osvětlení v rozsahu tohoto SO dle ČSN EN 12464-1/2 včetně vyhotovení protokolu</t>
  </si>
  <si>
    <t>7499751010</t>
  </si>
  <si>
    <t>Dokončovací práce na elektrickém zařízení</t>
  </si>
  <si>
    <t>hod</t>
  </si>
  <si>
    <t>-1512113606</t>
  </si>
  <si>
    <t>Dokončovací práce na elektrickém zařízení - uvádění zařízení do provozu, drobné montážní práce v rozvaděčích, koordinaci se zhotoviteli souvisejících zařízení apod.</t>
  </si>
  <si>
    <t>7499751040</t>
  </si>
  <si>
    <t>Dokončovací práce zaškolení obsluhy</t>
  </si>
  <si>
    <t>-2139318581</t>
  </si>
  <si>
    <t>Dokončovací práce zaškolení obsluhy - seznámení obsluhy s funkcemi zařízení včetně odevzdání dokumentace skutečného provedení</t>
  </si>
  <si>
    <t>7499751050</t>
  </si>
  <si>
    <t>Dokončovací práce manipulace na zařízeních prováděné provozovatelem</t>
  </si>
  <si>
    <t>-1170306142</t>
  </si>
  <si>
    <t>Dokončovací práce manipulace na zařízeních prováděné provozovatelem - manipulace nutné pro další práce zhotovitele na technologickém souboru</t>
  </si>
  <si>
    <t>501 - vybavení bytu</t>
  </si>
  <si>
    <t xml:space="preserve">    731 - Ústřední vytápění - kotelny</t>
  </si>
  <si>
    <t>HZS - Hodinové zúčtovací sazby</t>
  </si>
  <si>
    <t>725112002</t>
  </si>
  <si>
    <t>Klozet keramický standardní samostatně stojící s hlubokým splachováním odpad svislý</t>
  </si>
  <si>
    <t>580593655</t>
  </si>
  <si>
    <t>Zařízení záchodů klozety keramické standardní samostatně stojící s hlubokým splachováním odpad svislý</t>
  </si>
  <si>
    <t>https://podminky.urs.cz/item/CS_URS_2024_01/725112002</t>
  </si>
  <si>
    <t>725211602</t>
  </si>
  <si>
    <t>Umyvadlo keramické bílé šířky 550 mm bez krytu na sifon připevněné na stěnu šrouby</t>
  </si>
  <si>
    <t>-2135981011</t>
  </si>
  <si>
    <t>Umyvadla keramická bílá bez výtokových armatur připevněná na stěnu šrouby bez sloupu nebo krytu na sifon, šířka umyvadla 550 mm</t>
  </si>
  <si>
    <t>https://podminky.urs.cz/item/CS_URS_2024_01/725211602</t>
  </si>
  <si>
    <t>725241112</t>
  </si>
  <si>
    <t>Vanička sprchová akrylátová čtvercová 900x900 mm</t>
  </si>
  <si>
    <t>47618686</t>
  </si>
  <si>
    <t>Sprchové vaničky akrylátové čtvercové 900x900 mm</t>
  </si>
  <si>
    <t>https://podminky.urs.cz/item/CS_URS_2024_01/725241112</t>
  </si>
  <si>
    <t>725244103</t>
  </si>
  <si>
    <t>Dveře sprchové rámové se skleněnou výplní tl. 5 mm otvíravé jednokřídlové do niky na vaničku šířky 900 mm</t>
  </si>
  <si>
    <t>-456256473</t>
  </si>
  <si>
    <t>Sprchové dveře a zástěny dveře sprchové do niky rámové se skleněnou výplní tl. 5 mm otvíravé jednokřídlové, na vaničku šířky 900 mm</t>
  </si>
  <si>
    <t>https://podminky.urs.cz/item/CS_URS_2024_01/725244103</t>
  </si>
  <si>
    <t>725532116</t>
  </si>
  <si>
    <t>Elektrický ohřívač zásobníkový akumulační závěsný svislý 100 l / 2 kW</t>
  </si>
  <si>
    <t>724369482</t>
  </si>
  <si>
    <t>Elektrické ohřívače zásobníkové beztlakové přepadové akumulační s pojistným ventilem závěsné svislé objem nádrže (příkon) 100 l (2,0 kW)</t>
  </si>
  <si>
    <t>https://podminky.urs.cz/item/CS_URS_2024_01/725532116</t>
  </si>
  <si>
    <t>725821312</t>
  </si>
  <si>
    <t>Baterie dřezová nástěnná páková s otáčivým kulatým ústím a délkou ramínka 300 mm</t>
  </si>
  <si>
    <t>1625749347</t>
  </si>
  <si>
    <t>Baterie dřezové nástěnné pákové s otáčivým kulatým ústím a délkou ramínka 300 mm</t>
  </si>
  <si>
    <t>https://podminky.urs.cz/item/CS_URS_2024_01/725821312</t>
  </si>
  <si>
    <t>725822613</t>
  </si>
  <si>
    <t>Baterie umyvadlová stojánková páková s výpustí</t>
  </si>
  <si>
    <t>-646723298</t>
  </si>
  <si>
    <t>Baterie umyvadlové stojánkové pákové s výpustí</t>
  </si>
  <si>
    <t>https://podminky.urs.cz/item/CS_URS_2024_01/725822613</t>
  </si>
  <si>
    <t>725841322</t>
  </si>
  <si>
    <t>Baterie sprchová nástěnná klasická s roztečí 150 mm</t>
  </si>
  <si>
    <t>-832442477</t>
  </si>
  <si>
    <t>Baterie sprchové klasické s roztečí 150 mm</t>
  </si>
  <si>
    <t>https://podminky.urs.cz/item/CS_URS_2024_01/725841322</t>
  </si>
  <si>
    <t>-1275906857</t>
  </si>
  <si>
    <t>731</t>
  </si>
  <si>
    <t>Ústřední vytápění - kotelny</t>
  </si>
  <si>
    <t>731259614</t>
  </si>
  <si>
    <t>Montáž kotlů ocelových elektrických závěsných přímotopných o výkonu do 18 kW</t>
  </si>
  <si>
    <t>-1951697229</t>
  </si>
  <si>
    <t>Kotle ocelové teplovodní elektrické závěsné přímotopné montáž elektrokotlů ostatních typů o výkonu do 18 kW</t>
  </si>
  <si>
    <t>https://podminky.urs.cz/item/CS_URS_2024_01/731259614</t>
  </si>
  <si>
    <t>48417005</t>
  </si>
  <si>
    <t>elektrokotel závěsný přímotopný 14kW</t>
  </si>
  <si>
    <t>-1051978238</t>
  </si>
  <si>
    <t>998731121</t>
  </si>
  <si>
    <t>Přesun hmot tonážní pro kotelny ruční v objektech v do 6 m</t>
  </si>
  <si>
    <t>-293583816</t>
  </si>
  <si>
    <t>Přesun hmot pro kotelny stanovený z hmotnosti přesunovaného materiálu vodorovná dopravní vzdálenost do 50 m ruční (bez užití mechanizace) v objektech výšky do 6 m</t>
  </si>
  <si>
    <t>https://podminky.urs.cz/item/CS_URS_2024_01/998731121</t>
  </si>
  <si>
    <t>HZS</t>
  </si>
  <si>
    <t>Hodinové zúčtovací sazby</t>
  </si>
  <si>
    <t>HZS2231</t>
  </si>
  <si>
    <t>Hodinová zúčtovací sazba elektrikář</t>
  </si>
  <si>
    <t>Hodinové zúčtovací sazby profesí PSV provádění stavebních instalací elektrikář</t>
  </si>
  <si>
    <t>https://podminky.urs.cz/item/CS_URS_2024_01/HZS2231</t>
  </si>
  <si>
    <t>1"montáž sporáku k lince v m.č. OP09"</t>
  </si>
  <si>
    <t>1"montáž digestoře nad sporákem v m.č. OP09"</t>
  </si>
  <si>
    <t>54111006</t>
  </si>
  <si>
    <t>sporák elektrický sklokeramická deska multifunkční trouba s párou do 70l š 60cm</t>
  </si>
  <si>
    <t>-693696977</t>
  </si>
  <si>
    <t>42958001</t>
  </si>
  <si>
    <t>odsavač par vestavěný výsuvný (digestoř) nerez, max. výkon 640 m3/hod</t>
  </si>
  <si>
    <t>-256095093</t>
  </si>
  <si>
    <t>VRN - SO 99-99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</si>
  <si>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</si>
  <si>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</si>
  <si>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</si>
  <si>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</si>
  <si>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</si>
  <si>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</si>
  <si>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</si>
  <si>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</si>
  <si>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</si>
  <si>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</si>
  <si>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</si>
  <si>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</si>
  <si>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113660033</t>
  </si>
  <si>
    <t>https://podminky.urs.cz/item/CS_URS_2024_01/013254000</t>
  </si>
  <si>
    <t>3"Projektové práce Dokumentace skutečného provedení stavby v rozsahu ZTP čl 4.1"</t>
  </si>
  <si>
    <t>VRN2</t>
  </si>
  <si>
    <t>Příprava staveniště</t>
  </si>
  <si>
    <t>024003001</t>
  </si>
  <si>
    <t>Stěhování lidí</t>
  </si>
  <si>
    <t>-2109228717</t>
  </si>
  <si>
    <t>https://podminky.urs.cz/item/CS_URS_2024_01/024003001</t>
  </si>
  <si>
    <t>2"přestěhování nájemníku do náhradního ubytování a zpět do objektu Salavice č.p. 47 "</t>
  </si>
  <si>
    <t>VRN3</t>
  </si>
  <si>
    <t>Zařízení staveniště</t>
  </si>
  <si>
    <t>032002000</t>
  </si>
  <si>
    <t>Vybavení staveniště</t>
  </si>
  <si>
    <t>2102228473</t>
  </si>
  <si>
    <t>https://podminky.urs.cz/item/CS_URS_2024_01/032002000</t>
  </si>
  <si>
    <t>1"nutné vybavení staveniště pro pracovníky zhotovitele umístění na pozemku investora"</t>
  </si>
  <si>
    <t>034002000</t>
  </si>
  <si>
    <t>Zabezpečení staveniště</t>
  </si>
  <si>
    <t>-1820414720</t>
  </si>
  <si>
    <t>https://podminky.urs.cz/item/CS_URS_2024_01/034002000</t>
  </si>
  <si>
    <t>120"oplocení staveniště a opatření pro přístupnost níástupiště pro cetující po celou dobu výstavby"</t>
  </si>
  <si>
    <t>VRN9</t>
  </si>
  <si>
    <t>Ostatní náklady</t>
  </si>
  <si>
    <t>094103000</t>
  </si>
  <si>
    <t>Náklady na plánované vyklizení objektu</t>
  </si>
  <si>
    <t>297984998</t>
  </si>
  <si>
    <t>https://podminky.urs.cz/item/CS_URS_2024_01/094103000</t>
  </si>
  <si>
    <t>3"Náhradní ubytování po dobu výstavby ve městě Třešti"</t>
  </si>
  <si>
    <t>3*1,1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</si>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</sst>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24003001" TargetMode="External" /><Relationship Id="rId3" Type="http://schemas.openxmlformats.org/officeDocument/2006/relationships/hyperlink" Target="https://podminky.urs.cz/item/CS_URS_2024_01/032002000" TargetMode="External" /><Relationship Id="rId4" Type="http://schemas.openxmlformats.org/officeDocument/2006/relationships/hyperlink" Target="https://podminky.urs.cz/item/CS_URS_2024_01/034002000" TargetMode="External" /><Relationship Id="rId5" Type="http://schemas.openxmlformats.org/officeDocument/2006/relationships/hyperlink" Target="https://podminky.urs.cz/item/CS_URS_2024_01/094103000" TargetMode="External" /><Relationship Id="rId6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2031132" TargetMode="External" /><Relationship Id="rId2" Type="http://schemas.openxmlformats.org/officeDocument/2006/relationships/hyperlink" Target="https://podminky.urs.cz/item/CS_URS_2024_01/965042131" TargetMode="External" /><Relationship Id="rId3" Type="http://schemas.openxmlformats.org/officeDocument/2006/relationships/hyperlink" Target="https://podminky.urs.cz/item/CS_URS_2024_01/965081112" TargetMode="External" /><Relationship Id="rId4" Type="http://schemas.openxmlformats.org/officeDocument/2006/relationships/hyperlink" Target="https://podminky.urs.cz/item/CS_URS_2024_01/965081223" TargetMode="External" /><Relationship Id="rId5" Type="http://schemas.openxmlformats.org/officeDocument/2006/relationships/hyperlink" Target="https://podminky.urs.cz/item/CS_URS_2024_01/965082933" TargetMode="External" /><Relationship Id="rId6" Type="http://schemas.openxmlformats.org/officeDocument/2006/relationships/hyperlink" Target="https://podminky.urs.cz/item/CS_URS_2024_01/965083121" TargetMode="External" /><Relationship Id="rId7" Type="http://schemas.openxmlformats.org/officeDocument/2006/relationships/hyperlink" Target="https://podminky.urs.cz/item/CS_URS_2024_01/968072455" TargetMode="External" /><Relationship Id="rId8" Type="http://schemas.openxmlformats.org/officeDocument/2006/relationships/hyperlink" Target="https://podminky.urs.cz/item/CS_URS_2024_01/969041111" TargetMode="External" /><Relationship Id="rId9" Type="http://schemas.openxmlformats.org/officeDocument/2006/relationships/hyperlink" Target="https://podminky.urs.cz/item/CS_URS_2024_01/971033431" TargetMode="External" /><Relationship Id="rId10" Type="http://schemas.openxmlformats.org/officeDocument/2006/relationships/hyperlink" Target="https://podminky.urs.cz/item/CS_URS_2024_01/971033531" TargetMode="External" /><Relationship Id="rId11" Type="http://schemas.openxmlformats.org/officeDocument/2006/relationships/hyperlink" Target="https://podminky.urs.cz/item/CS_URS_2024_01/971033651" TargetMode="External" /><Relationship Id="rId12" Type="http://schemas.openxmlformats.org/officeDocument/2006/relationships/hyperlink" Target="https://podminky.urs.cz/item/CS_URS_2024_01/972085391" TargetMode="External" /><Relationship Id="rId13" Type="http://schemas.openxmlformats.org/officeDocument/2006/relationships/hyperlink" Target="https://podminky.urs.cz/item/CS_URS_2024_01/974031126" TargetMode="External" /><Relationship Id="rId14" Type="http://schemas.openxmlformats.org/officeDocument/2006/relationships/hyperlink" Target="https://podminky.urs.cz/item/CS_URS_2024_01/974031132" TargetMode="External" /><Relationship Id="rId15" Type="http://schemas.openxmlformats.org/officeDocument/2006/relationships/hyperlink" Target="https://podminky.urs.cz/item/CS_URS_2024_01/974031143" TargetMode="External" /><Relationship Id="rId16" Type="http://schemas.openxmlformats.org/officeDocument/2006/relationships/hyperlink" Target="https://podminky.urs.cz/item/CS_URS_2024_01/977132112" TargetMode="External" /><Relationship Id="rId17" Type="http://schemas.openxmlformats.org/officeDocument/2006/relationships/hyperlink" Target="https://podminky.urs.cz/item/CS_URS_2024_01/977151112" TargetMode="External" /><Relationship Id="rId18" Type="http://schemas.openxmlformats.org/officeDocument/2006/relationships/hyperlink" Target="https://podminky.urs.cz/item/CS_URS_2024_01/977151121" TargetMode="External" /><Relationship Id="rId19" Type="http://schemas.openxmlformats.org/officeDocument/2006/relationships/hyperlink" Target="https://podminky.urs.cz/item/CS_URS_2024_01/977332111" TargetMode="External" /><Relationship Id="rId20" Type="http://schemas.openxmlformats.org/officeDocument/2006/relationships/hyperlink" Target="https://podminky.urs.cz/item/CS_URS_2024_01/978013191" TargetMode="External" /><Relationship Id="rId21" Type="http://schemas.openxmlformats.org/officeDocument/2006/relationships/hyperlink" Target="https://podminky.urs.cz/item/CS_URS_2024_01/997013211" TargetMode="External" /><Relationship Id="rId22" Type="http://schemas.openxmlformats.org/officeDocument/2006/relationships/hyperlink" Target="https://podminky.urs.cz/item/CS_URS_2024_01/997013501" TargetMode="External" /><Relationship Id="rId23" Type="http://schemas.openxmlformats.org/officeDocument/2006/relationships/hyperlink" Target="https://podminky.urs.cz/item/CS_URS_2024_01/997013509" TargetMode="External" /><Relationship Id="rId24" Type="http://schemas.openxmlformats.org/officeDocument/2006/relationships/hyperlink" Target="https://podminky.urs.cz/item/CS_URS_2024_01/997013603" TargetMode="External" /><Relationship Id="rId25" Type="http://schemas.openxmlformats.org/officeDocument/2006/relationships/hyperlink" Target="https://podminky.urs.cz/item/CS_URS_2024_01/997013811" TargetMode="External" /><Relationship Id="rId26" Type="http://schemas.openxmlformats.org/officeDocument/2006/relationships/hyperlink" Target="https://podminky.urs.cz/item/CS_URS_2024_01/997013813" TargetMode="External" /><Relationship Id="rId27" Type="http://schemas.openxmlformats.org/officeDocument/2006/relationships/hyperlink" Target="https://podminky.urs.cz/item/CS_URS_2024_01/998018001" TargetMode="External" /><Relationship Id="rId28" Type="http://schemas.openxmlformats.org/officeDocument/2006/relationships/hyperlink" Target="https://podminky.urs.cz/item/CS_URS_2024_01/722170801" TargetMode="External" /><Relationship Id="rId29" Type="http://schemas.openxmlformats.org/officeDocument/2006/relationships/hyperlink" Target="https://podminky.urs.cz/item/CS_URS_2024_01/722170804" TargetMode="External" /><Relationship Id="rId30" Type="http://schemas.openxmlformats.org/officeDocument/2006/relationships/hyperlink" Target="https://podminky.urs.cz/item/CS_URS_2024_01/725110811" TargetMode="External" /><Relationship Id="rId31" Type="http://schemas.openxmlformats.org/officeDocument/2006/relationships/hyperlink" Target="https://podminky.urs.cz/item/CS_URS_2024_01/725210821" TargetMode="External" /><Relationship Id="rId32" Type="http://schemas.openxmlformats.org/officeDocument/2006/relationships/hyperlink" Target="https://podminky.urs.cz/item/CS_URS_2024_01/741120811" TargetMode="External" /><Relationship Id="rId33" Type="http://schemas.openxmlformats.org/officeDocument/2006/relationships/hyperlink" Target="https://podminky.urs.cz/item/CS_URS_2024_01/741211823" TargetMode="External" /><Relationship Id="rId34" Type="http://schemas.openxmlformats.org/officeDocument/2006/relationships/hyperlink" Target="https://podminky.urs.cz/item/CS_URS_2024_01/741211827" TargetMode="External" /><Relationship Id="rId35" Type="http://schemas.openxmlformats.org/officeDocument/2006/relationships/hyperlink" Target="https://podminky.urs.cz/item/CS_URS_2024_01/741311805" TargetMode="External" /><Relationship Id="rId36" Type="http://schemas.openxmlformats.org/officeDocument/2006/relationships/hyperlink" Target="https://podminky.urs.cz/item/CS_URS_2024_01/741322815" TargetMode="External" /><Relationship Id="rId37" Type="http://schemas.openxmlformats.org/officeDocument/2006/relationships/hyperlink" Target="https://podminky.urs.cz/item/CS_URS_2024_01/741372881" TargetMode="External" /><Relationship Id="rId38" Type="http://schemas.openxmlformats.org/officeDocument/2006/relationships/hyperlink" Target="https://podminky.urs.cz/item/CS_URS_2024_01/762342812" TargetMode="External" /><Relationship Id="rId39" Type="http://schemas.openxmlformats.org/officeDocument/2006/relationships/hyperlink" Target="https://podminky.urs.cz/item/CS_URS_2024_01/762522811" TargetMode="External" /><Relationship Id="rId40" Type="http://schemas.openxmlformats.org/officeDocument/2006/relationships/hyperlink" Target="https://podminky.urs.cz/item/CS_URS_2024_01/765111823" TargetMode="External" /><Relationship Id="rId41" Type="http://schemas.openxmlformats.org/officeDocument/2006/relationships/hyperlink" Target="https://podminky.urs.cz/item/CS_URS_2024_01/776201812" TargetMode="External" /><Relationship Id="rId42" Type="http://schemas.openxmlformats.org/officeDocument/2006/relationships/hyperlink" Target="https://podminky.urs.cz/item/CS_URS_2024_01/795121811" TargetMode="External" /><Relationship Id="rId4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0237241" TargetMode="External" /><Relationship Id="rId2" Type="http://schemas.openxmlformats.org/officeDocument/2006/relationships/hyperlink" Target="https://podminky.urs.cz/item/CS_URS_2024_01/317121151" TargetMode="External" /><Relationship Id="rId3" Type="http://schemas.openxmlformats.org/officeDocument/2006/relationships/hyperlink" Target="https://podminky.urs.cz/item/CS_URS_2024_01/342244101" TargetMode="External" /><Relationship Id="rId4" Type="http://schemas.openxmlformats.org/officeDocument/2006/relationships/hyperlink" Target="https://podminky.urs.cz/item/CS_URS_2024_01/342244111" TargetMode="External" /><Relationship Id="rId5" Type="http://schemas.openxmlformats.org/officeDocument/2006/relationships/hyperlink" Target="https://podminky.urs.cz/item/CS_URS_2024_01/612131100" TargetMode="External" /><Relationship Id="rId6" Type="http://schemas.openxmlformats.org/officeDocument/2006/relationships/hyperlink" Target="https://podminky.urs.cz/item/CS_URS_2024_01/612142001" TargetMode="External" /><Relationship Id="rId7" Type="http://schemas.openxmlformats.org/officeDocument/2006/relationships/hyperlink" Target="https://podminky.urs.cz/item/CS_URS_2024_01/612321121" TargetMode="External" /><Relationship Id="rId8" Type="http://schemas.openxmlformats.org/officeDocument/2006/relationships/hyperlink" Target="https://podminky.urs.cz/item/CS_URS_2024_01/612325302" TargetMode="External" /><Relationship Id="rId9" Type="http://schemas.openxmlformats.org/officeDocument/2006/relationships/hyperlink" Target="https://podminky.urs.cz/item/CS_URS_2024_01/612325413" TargetMode="External" /><Relationship Id="rId10" Type="http://schemas.openxmlformats.org/officeDocument/2006/relationships/hyperlink" Target="https://podminky.urs.cz/item/CS_URS_2024_01/619995001" TargetMode="External" /><Relationship Id="rId11" Type="http://schemas.openxmlformats.org/officeDocument/2006/relationships/hyperlink" Target="https://podminky.urs.cz/item/CS_URS_2024_01/631311114" TargetMode="External" /><Relationship Id="rId12" Type="http://schemas.openxmlformats.org/officeDocument/2006/relationships/hyperlink" Target="https://podminky.urs.cz/item/CS_URS_2024_01/631362021" TargetMode="External" /><Relationship Id="rId13" Type="http://schemas.openxmlformats.org/officeDocument/2006/relationships/hyperlink" Target="https://podminky.urs.cz/item/CS_URS_2024_01/632481213" TargetMode="External" /><Relationship Id="rId14" Type="http://schemas.openxmlformats.org/officeDocument/2006/relationships/hyperlink" Target="https://podminky.urs.cz/item/CS_URS_2024_01/632481215" TargetMode="External" /><Relationship Id="rId15" Type="http://schemas.openxmlformats.org/officeDocument/2006/relationships/hyperlink" Target="https://podminky.urs.cz/item/CS_URS_2024_01/642942111" TargetMode="External" /><Relationship Id="rId16" Type="http://schemas.openxmlformats.org/officeDocument/2006/relationships/hyperlink" Target="https://podminky.urs.cz/item/CS_URS_2024_01/642944121" TargetMode="External" /><Relationship Id="rId17" Type="http://schemas.openxmlformats.org/officeDocument/2006/relationships/hyperlink" Target="https://podminky.urs.cz/item/CS_URS_2024_01/952901111" TargetMode="External" /><Relationship Id="rId18" Type="http://schemas.openxmlformats.org/officeDocument/2006/relationships/hyperlink" Target="https://podminky.urs.cz/item/CS_URS_2024_01/998018001" TargetMode="External" /><Relationship Id="rId19" Type="http://schemas.openxmlformats.org/officeDocument/2006/relationships/hyperlink" Target="https://podminky.urs.cz/item/CS_URS_2024_01/713121121" TargetMode="External" /><Relationship Id="rId20" Type="http://schemas.openxmlformats.org/officeDocument/2006/relationships/hyperlink" Target="https://podminky.urs.cz/item/CS_URS_2024_01/713131243" TargetMode="External" /><Relationship Id="rId21" Type="http://schemas.openxmlformats.org/officeDocument/2006/relationships/hyperlink" Target="https://podminky.urs.cz/item/CS_URS_2024_01/998713121" TargetMode="External" /><Relationship Id="rId22" Type="http://schemas.openxmlformats.org/officeDocument/2006/relationships/hyperlink" Target="https://podminky.urs.cz/item/CS_URS_2024_01/751511181" TargetMode="External" /><Relationship Id="rId23" Type="http://schemas.openxmlformats.org/officeDocument/2006/relationships/hyperlink" Target="https://podminky.urs.cz/item/CS_URS_2024_01/751514177" TargetMode="External" /><Relationship Id="rId24" Type="http://schemas.openxmlformats.org/officeDocument/2006/relationships/hyperlink" Target="https://podminky.urs.cz/item/CS_URS_2024_01/998751121" TargetMode="External" /><Relationship Id="rId25" Type="http://schemas.openxmlformats.org/officeDocument/2006/relationships/hyperlink" Target="https://podminky.urs.cz/item/CS_URS_2024_01/763411114" TargetMode="External" /><Relationship Id="rId26" Type="http://schemas.openxmlformats.org/officeDocument/2006/relationships/hyperlink" Target="https://podminky.urs.cz/item/CS_URS_2024_01/763411124" TargetMode="External" /><Relationship Id="rId27" Type="http://schemas.openxmlformats.org/officeDocument/2006/relationships/hyperlink" Target="https://podminky.urs.cz/item/CS_URS_2024_01/998763331" TargetMode="External" /><Relationship Id="rId28" Type="http://schemas.openxmlformats.org/officeDocument/2006/relationships/hyperlink" Target="https://podminky.urs.cz/item/CS_URS_2024_01/766660001" TargetMode="External" /><Relationship Id="rId29" Type="http://schemas.openxmlformats.org/officeDocument/2006/relationships/hyperlink" Target="https://podminky.urs.cz/item/CS_URS_2024_01/766695212" TargetMode="External" /><Relationship Id="rId30" Type="http://schemas.openxmlformats.org/officeDocument/2006/relationships/hyperlink" Target="https://podminky.urs.cz/item/CS_URS_2024_01/766811151" TargetMode="External" /><Relationship Id="rId31" Type="http://schemas.openxmlformats.org/officeDocument/2006/relationships/hyperlink" Target="https://podminky.urs.cz/item/CS_URS_2024_01/998766121" TargetMode="External" /><Relationship Id="rId32" Type="http://schemas.openxmlformats.org/officeDocument/2006/relationships/hyperlink" Target="https://podminky.urs.cz/item/CS_URS_2024_01/771111011" TargetMode="External" /><Relationship Id="rId33" Type="http://schemas.openxmlformats.org/officeDocument/2006/relationships/hyperlink" Target="https://podminky.urs.cz/item/CS_URS_2024_01/771121011" TargetMode="External" /><Relationship Id="rId34" Type="http://schemas.openxmlformats.org/officeDocument/2006/relationships/hyperlink" Target="https://podminky.urs.cz/item/CS_URS_2024_01/771151022" TargetMode="External" /><Relationship Id="rId35" Type="http://schemas.openxmlformats.org/officeDocument/2006/relationships/hyperlink" Target="https://podminky.urs.cz/item/CS_URS_2024_01/771474111" TargetMode="External" /><Relationship Id="rId36" Type="http://schemas.openxmlformats.org/officeDocument/2006/relationships/hyperlink" Target="https://podminky.urs.cz/item/CS_URS_2024_01/771574416" TargetMode="External" /><Relationship Id="rId37" Type="http://schemas.openxmlformats.org/officeDocument/2006/relationships/hyperlink" Target="https://podminky.urs.cz/item/CS_URS_2024_01/771591112" TargetMode="External" /><Relationship Id="rId38" Type="http://schemas.openxmlformats.org/officeDocument/2006/relationships/hyperlink" Target="https://podminky.urs.cz/item/CS_URS_2024_01/771591241" TargetMode="External" /><Relationship Id="rId39" Type="http://schemas.openxmlformats.org/officeDocument/2006/relationships/hyperlink" Target="https://podminky.urs.cz/item/CS_URS_2024_01/771591242" TargetMode="External" /><Relationship Id="rId40" Type="http://schemas.openxmlformats.org/officeDocument/2006/relationships/hyperlink" Target="https://podminky.urs.cz/item/CS_URS_2024_01/771591264" TargetMode="External" /><Relationship Id="rId41" Type="http://schemas.openxmlformats.org/officeDocument/2006/relationships/hyperlink" Target="https://podminky.urs.cz/item/CS_URS_2024_01/998771121" TargetMode="External" /><Relationship Id="rId42" Type="http://schemas.openxmlformats.org/officeDocument/2006/relationships/hyperlink" Target="https://podminky.urs.cz/item/CS_URS_2024_01/776111115" TargetMode="External" /><Relationship Id="rId43" Type="http://schemas.openxmlformats.org/officeDocument/2006/relationships/hyperlink" Target="https://podminky.urs.cz/item/CS_URS_2024_01/776111311" TargetMode="External" /><Relationship Id="rId44" Type="http://schemas.openxmlformats.org/officeDocument/2006/relationships/hyperlink" Target="https://podminky.urs.cz/item/CS_URS_2024_01/776121112" TargetMode="External" /><Relationship Id="rId45" Type="http://schemas.openxmlformats.org/officeDocument/2006/relationships/hyperlink" Target="https://podminky.urs.cz/item/CS_URS_2024_01/776141111" TargetMode="External" /><Relationship Id="rId46" Type="http://schemas.openxmlformats.org/officeDocument/2006/relationships/hyperlink" Target="https://podminky.urs.cz/item/CS_URS_2024_01/776221111" TargetMode="External" /><Relationship Id="rId47" Type="http://schemas.openxmlformats.org/officeDocument/2006/relationships/hyperlink" Target="https://podminky.urs.cz/item/CS_URS_2024_01/776411111" TargetMode="External" /><Relationship Id="rId48" Type="http://schemas.openxmlformats.org/officeDocument/2006/relationships/hyperlink" Target="https://podminky.urs.cz/item/CS_URS_2024_01/998776121" TargetMode="External" /><Relationship Id="rId49" Type="http://schemas.openxmlformats.org/officeDocument/2006/relationships/hyperlink" Target="https://podminky.urs.cz/item/CS_URS_2024_01/777111111" TargetMode="External" /><Relationship Id="rId50" Type="http://schemas.openxmlformats.org/officeDocument/2006/relationships/hyperlink" Target="https://podminky.urs.cz/item/CS_URS_2024_01/777611121" TargetMode="External" /><Relationship Id="rId51" Type="http://schemas.openxmlformats.org/officeDocument/2006/relationships/hyperlink" Target="https://podminky.urs.cz/item/CS_URS_2024_01/998777121" TargetMode="External" /><Relationship Id="rId52" Type="http://schemas.openxmlformats.org/officeDocument/2006/relationships/hyperlink" Target="https://podminky.urs.cz/item/CS_URS_2024_01/781111011" TargetMode="External" /><Relationship Id="rId53" Type="http://schemas.openxmlformats.org/officeDocument/2006/relationships/hyperlink" Target="https://podminky.urs.cz/item/CS_URS_2024_01/781131112" TargetMode="External" /><Relationship Id="rId54" Type="http://schemas.openxmlformats.org/officeDocument/2006/relationships/hyperlink" Target="https://podminky.urs.cz/item/CS_URS_2024_01/781151031" TargetMode="External" /><Relationship Id="rId55" Type="http://schemas.openxmlformats.org/officeDocument/2006/relationships/hyperlink" Target="https://podminky.urs.cz/item/CS_URS_2024_01/781161021" TargetMode="External" /><Relationship Id="rId56" Type="http://schemas.openxmlformats.org/officeDocument/2006/relationships/hyperlink" Target="https://podminky.urs.cz/item/CS_URS_2024_01/781472217" TargetMode="External" /><Relationship Id="rId57" Type="http://schemas.openxmlformats.org/officeDocument/2006/relationships/hyperlink" Target="https://podminky.urs.cz/item/CS_URS_2024_01/998781121" TargetMode="External" /><Relationship Id="rId58" Type="http://schemas.openxmlformats.org/officeDocument/2006/relationships/hyperlink" Target="https://podminky.urs.cz/item/CS_URS_2024_01/783301303" TargetMode="External" /><Relationship Id="rId59" Type="http://schemas.openxmlformats.org/officeDocument/2006/relationships/hyperlink" Target="https://podminky.urs.cz/item/CS_URS_2024_01/783314201" TargetMode="External" /><Relationship Id="rId60" Type="http://schemas.openxmlformats.org/officeDocument/2006/relationships/hyperlink" Target="https://podminky.urs.cz/item/CS_URS_2024_01/783315101" TargetMode="External" /><Relationship Id="rId61" Type="http://schemas.openxmlformats.org/officeDocument/2006/relationships/hyperlink" Target="https://podminky.urs.cz/item/CS_URS_2024_01/783317101" TargetMode="External" /><Relationship Id="rId62" Type="http://schemas.openxmlformats.org/officeDocument/2006/relationships/hyperlink" Target="https://podminky.urs.cz/item/CS_URS_2024_01/784121001" TargetMode="External" /><Relationship Id="rId63" Type="http://schemas.openxmlformats.org/officeDocument/2006/relationships/hyperlink" Target="https://podminky.urs.cz/item/CS_URS_2024_01/784121011" TargetMode="External" /><Relationship Id="rId64" Type="http://schemas.openxmlformats.org/officeDocument/2006/relationships/hyperlink" Target="https://podminky.urs.cz/item/CS_URS_2024_01/784121031" TargetMode="External" /><Relationship Id="rId65" Type="http://schemas.openxmlformats.org/officeDocument/2006/relationships/hyperlink" Target="https://podminky.urs.cz/item/CS_URS_2024_01/784141001" TargetMode="External" /><Relationship Id="rId66" Type="http://schemas.openxmlformats.org/officeDocument/2006/relationships/hyperlink" Target="https://podminky.urs.cz/item/CS_URS_2024_01/784211101" TargetMode="External" /><Relationship Id="rId6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73313711" TargetMode="External" /><Relationship Id="rId2" Type="http://schemas.openxmlformats.org/officeDocument/2006/relationships/hyperlink" Target="https://podminky.urs.cz/item/CS_URS_2024_01/319231212" TargetMode="External" /><Relationship Id="rId3" Type="http://schemas.openxmlformats.org/officeDocument/2006/relationships/hyperlink" Target="https://podminky.urs.cz/item/CS_URS_2024_01/319231213" TargetMode="External" /><Relationship Id="rId4" Type="http://schemas.openxmlformats.org/officeDocument/2006/relationships/hyperlink" Target="https://podminky.urs.cz/item/CS_URS_2024_01/612321111" TargetMode="External" /><Relationship Id="rId5" Type="http://schemas.openxmlformats.org/officeDocument/2006/relationships/hyperlink" Target="https://podminky.urs.cz/item/CS_URS_2024_01/632481215" TargetMode="External" /><Relationship Id="rId6" Type="http://schemas.openxmlformats.org/officeDocument/2006/relationships/hyperlink" Target="https://podminky.urs.cz/item/CS_URS_2024_01/998018001" TargetMode="External" /><Relationship Id="rId7" Type="http://schemas.openxmlformats.org/officeDocument/2006/relationships/hyperlink" Target="https://podminky.urs.cz/item/CS_URS_2024_01/711831111" TargetMode="External" /><Relationship Id="rId8" Type="http://schemas.openxmlformats.org/officeDocument/2006/relationships/hyperlink" Target="https://podminky.urs.cz/item/CS_URS_2024_01/711831511" TargetMode="External" /><Relationship Id="rId9" Type="http://schemas.openxmlformats.org/officeDocument/2006/relationships/hyperlink" Target="https://podminky.urs.cz/item/CS_URS_2024_01/998711121" TargetMode="External" /><Relationship Id="rId1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22174002" TargetMode="External" /><Relationship Id="rId2" Type="http://schemas.openxmlformats.org/officeDocument/2006/relationships/hyperlink" Target="https://podminky.urs.cz/item/CS_URS_2024_01/722174003" TargetMode="External" /><Relationship Id="rId3" Type="http://schemas.openxmlformats.org/officeDocument/2006/relationships/hyperlink" Target="https://podminky.urs.cz/item/CS_URS_2024_01/722181221" TargetMode="External" /><Relationship Id="rId4" Type="http://schemas.openxmlformats.org/officeDocument/2006/relationships/hyperlink" Target="https://podminky.urs.cz/item/CS_URS_2024_01/722181222" TargetMode="External" /><Relationship Id="rId5" Type="http://schemas.openxmlformats.org/officeDocument/2006/relationships/hyperlink" Target="https://podminky.urs.cz/item/CS_URS_2024_01/722190401" TargetMode="External" /><Relationship Id="rId6" Type="http://schemas.openxmlformats.org/officeDocument/2006/relationships/hyperlink" Target="https://podminky.urs.cz/item/CS_URS_2024_01/722220132" TargetMode="External" /><Relationship Id="rId7" Type="http://schemas.openxmlformats.org/officeDocument/2006/relationships/hyperlink" Target="https://podminky.urs.cz/item/CS_URS_2024_01/722231211" TargetMode="External" /><Relationship Id="rId8" Type="http://schemas.openxmlformats.org/officeDocument/2006/relationships/hyperlink" Target="https://podminky.urs.cz/item/CS_URS_2024_01/722231221" TargetMode="External" /><Relationship Id="rId9" Type="http://schemas.openxmlformats.org/officeDocument/2006/relationships/hyperlink" Target="https://podminky.urs.cz/item/CS_URS_2024_01/722232011" TargetMode="External" /><Relationship Id="rId10" Type="http://schemas.openxmlformats.org/officeDocument/2006/relationships/hyperlink" Target="https://podminky.urs.cz/item/CS_URS_2024_01/722240101" TargetMode="External" /><Relationship Id="rId11" Type="http://schemas.openxmlformats.org/officeDocument/2006/relationships/hyperlink" Target="https://podminky.urs.cz/item/CS_URS_2024_01/722240121" TargetMode="External" /><Relationship Id="rId12" Type="http://schemas.openxmlformats.org/officeDocument/2006/relationships/hyperlink" Target="https://podminky.urs.cz/item/CS_URS_2024_01/722290246" TargetMode="External" /><Relationship Id="rId13" Type="http://schemas.openxmlformats.org/officeDocument/2006/relationships/hyperlink" Target="https://podminky.urs.cz/item/CS_URS_2024_01/998722121" TargetMode="External" /><Relationship Id="rId14" Type="http://schemas.openxmlformats.org/officeDocument/2006/relationships/hyperlink" Target="https://podminky.urs.cz/item/CS_URS_2024_01/724211235" TargetMode="External" /><Relationship Id="rId15" Type="http://schemas.openxmlformats.org/officeDocument/2006/relationships/hyperlink" Target="https://podminky.urs.cz/item/CS_URS_2024_01/724232116" TargetMode="External" /><Relationship Id="rId16" Type="http://schemas.openxmlformats.org/officeDocument/2006/relationships/hyperlink" Target="https://podminky.urs.cz/item/CS_URS_2024_01/724233002" TargetMode="External" /><Relationship Id="rId17" Type="http://schemas.openxmlformats.org/officeDocument/2006/relationships/hyperlink" Target="https://podminky.urs.cz/item/CS_URS_2024_01/724242222" TargetMode="External" /><Relationship Id="rId18" Type="http://schemas.openxmlformats.org/officeDocument/2006/relationships/hyperlink" Target="https://podminky.urs.cz/item/CS_URS_2024_01/998724121" TargetMode="External" /><Relationship Id="rId19" Type="http://schemas.openxmlformats.org/officeDocument/2006/relationships/hyperlink" Target="https://podminky.urs.cz/item/CS_URS_2024_01/725813112" TargetMode="External" /><Relationship Id="rId20" Type="http://schemas.openxmlformats.org/officeDocument/2006/relationships/hyperlink" Target="https://podminky.urs.cz/item/CS_URS_2024_01/998725121" TargetMode="External" /><Relationship Id="rId2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1325203" TargetMode="External" /><Relationship Id="rId2" Type="http://schemas.openxmlformats.org/officeDocument/2006/relationships/hyperlink" Target="https://podminky.urs.cz/item/CS_URS_2024_01/635111411" TargetMode="External" /><Relationship Id="rId3" Type="http://schemas.openxmlformats.org/officeDocument/2006/relationships/hyperlink" Target="https://podminky.urs.cz/item/CS_URS_2024_01/636211411" TargetMode="External" /><Relationship Id="rId4" Type="http://schemas.openxmlformats.org/officeDocument/2006/relationships/hyperlink" Target="https://podminky.urs.cz/item/CS_URS_2024_01/998018001" TargetMode="External" /><Relationship Id="rId5" Type="http://schemas.openxmlformats.org/officeDocument/2006/relationships/hyperlink" Target="https://podminky.urs.cz/item/CS_URS_2024_01/721174004" TargetMode="External" /><Relationship Id="rId6" Type="http://schemas.openxmlformats.org/officeDocument/2006/relationships/hyperlink" Target="https://podminky.urs.cz/item/CS_URS_2024_01/721174005" TargetMode="External" /><Relationship Id="rId7" Type="http://schemas.openxmlformats.org/officeDocument/2006/relationships/hyperlink" Target="https://podminky.urs.cz/item/CS_URS_2024_01/721174007" TargetMode="External" /><Relationship Id="rId8" Type="http://schemas.openxmlformats.org/officeDocument/2006/relationships/hyperlink" Target="https://podminky.urs.cz/item/CS_URS_2024_01/721174024" TargetMode="External" /><Relationship Id="rId9" Type="http://schemas.openxmlformats.org/officeDocument/2006/relationships/hyperlink" Target="https://podminky.urs.cz/item/CS_URS_2024_01/721174025" TargetMode="External" /><Relationship Id="rId10" Type="http://schemas.openxmlformats.org/officeDocument/2006/relationships/hyperlink" Target="https://podminky.urs.cz/item/CS_URS_2024_01/721174043" TargetMode="External" /><Relationship Id="rId11" Type="http://schemas.openxmlformats.org/officeDocument/2006/relationships/hyperlink" Target="https://podminky.urs.cz/item/CS_URS_2024_01/721194105" TargetMode="External" /><Relationship Id="rId12" Type="http://schemas.openxmlformats.org/officeDocument/2006/relationships/hyperlink" Target="https://podminky.urs.cz/item/CS_URS_2024_01/721226512" TargetMode="External" /><Relationship Id="rId13" Type="http://schemas.openxmlformats.org/officeDocument/2006/relationships/hyperlink" Target="https://podminky.urs.cz/item/CS_URS_2024_01/721273153" TargetMode="External" /><Relationship Id="rId14" Type="http://schemas.openxmlformats.org/officeDocument/2006/relationships/hyperlink" Target="https://podminky.urs.cz/item/CS_URS_2024_01/721290111" TargetMode="External" /><Relationship Id="rId15" Type="http://schemas.openxmlformats.org/officeDocument/2006/relationships/hyperlink" Target="https://podminky.urs.cz/item/CS_URS_2024_01/721290112" TargetMode="External" /><Relationship Id="rId16" Type="http://schemas.openxmlformats.org/officeDocument/2006/relationships/hyperlink" Target="https://podminky.urs.cz/item/CS_URS_2024_01/998721121" TargetMode="External" /><Relationship Id="rId17" Type="http://schemas.openxmlformats.org/officeDocument/2006/relationships/hyperlink" Target="https://podminky.urs.cz/item/CS_URS_2024_01/725861102" TargetMode="External" /><Relationship Id="rId18" Type="http://schemas.openxmlformats.org/officeDocument/2006/relationships/hyperlink" Target="https://podminky.urs.cz/item/CS_URS_2024_01/725862103" TargetMode="External" /><Relationship Id="rId19" Type="http://schemas.openxmlformats.org/officeDocument/2006/relationships/hyperlink" Target="https://podminky.urs.cz/item/CS_URS_2024_01/725865322" TargetMode="External" /><Relationship Id="rId20" Type="http://schemas.openxmlformats.org/officeDocument/2006/relationships/hyperlink" Target="https://podminky.urs.cz/item/CS_URS_2024_01/998725121" TargetMode="External" /><Relationship Id="rId21" Type="http://schemas.openxmlformats.org/officeDocument/2006/relationships/hyperlink" Target="https://podminky.urs.cz/item/CS_URS_2024_01/762342911" TargetMode="External" /><Relationship Id="rId22" Type="http://schemas.openxmlformats.org/officeDocument/2006/relationships/hyperlink" Target="https://podminky.urs.cz/item/CS_URS_2024_01/765111102" TargetMode="External" /><Relationship Id="rId23" Type="http://schemas.openxmlformats.org/officeDocument/2006/relationships/hyperlink" Target="https://podminky.urs.cz/item/CS_URS_2024_01/765115021" TargetMode="External" /><Relationship Id="rId24" Type="http://schemas.openxmlformats.org/officeDocument/2006/relationships/hyperlink" Target="https://podminky.urs.cz/item/CS_URS_2024_01/998765121" TargetMode="External" /><Relationship Id="rId2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33222302" TargetMode="External" /><Relationship Id="rId2" Type="http://schemas.openxmlformats.org/officeDocument/2006/relationships/hyperlink" Target="https://podminky.urs.cz/item/CS_URS_2024_01/733222304" TargetMode="External" /><Relationship Id="rId3" Type="http://schemas.openxmlformats.org/officeDocument/2006/relationships/hyperlink" Target="https://podminky.urs.cz/item/CS_URS_2024_01/998733121" TargetMode="External" /><Relationship Id="rId4" Type="http://schemas.openxmlformats.org/officeDocument/2006/relationships/hyperlink" Target="https://podminky.urs.cz/item/CS_URS_2024_01/734211112" TargetMode="External" /><Relationship Id="rId5" Type="http://schemas.openxmlformats.org/officeDocument/2006/relationships/hyperlink" Target="https://podminky.urs.cz/item/CS_URS_2024_01/734211118" TargetMode="External" /><Relationship Id="rId6" Type="http://schemas.openxmlformats.org/officeDocument/2006/relationships/hyperlink" Target="https://podminky.urs.cz/item/CS_URS_2024_01/734271143" TargetMode="External" /><Relationship Id="rId7" Type="http://schemas.openxmlformats.org/officeDocument/2006/relationships/hyperlink" Target="https://podminky.urs.cz/item/CS_URS_2024_01/734291122" TargetMode="External" /><Relationship Id="rId8" Type="http://schemas.openxmlformats.org/officeDocument/2006/relationships/hyperlink" Target="https://podminky.urs.cz/item/CS_URS_2024_01/734291248" TargetMode="External" /><Relationship Id="rId9" Type="http://schemas.openxmlformats.org/officeDocument/2006/relationships/hyperlink" Target="https://podminky.urs.cz/item/CS_URS_2024_01/998734121" TargetMode="External" /><Relationship Id="rId10" Type="http://schemas.openxmlformats.org/officeDocument/2006/relationships/hyperlink" Target="https://podminky.urs.cz/item/CS_URS_2024_01/735152578" TargetMode="External" /><Relationship Id="rId11" Type="http://schemas.openxmlformats.org/officeDocument/2006/relationships/hyperlink" Target="https://podminky.urs.cz/item/CS_URS_2024_01/735152579" TargetMode="External" /><Relationship Id="rId12" Type="http://schemas.openxmlformats.org/officeDocument/2006/relationships/hyperlink" Target="https://podminky.urs.cz/item/CS_URS_2024_01/735152593" TargetMode="External" /><Relationship Id="rId13" Type="http://schemas.openxmlformats.org/officeDocument/2006/relationships/hyperlink" Target="https://podminky.urs.cz/item/CS_URS_2024_01/735152679" TargetMode="External" /><Relationship Id="rId14" Type="http://schemas.openxmlformats.org/officeDocument/2006/relationships/hyperlink" Target="https://podminky.urs.cz/item/CS_URS_2024_01/735160143" TargetMode="External" /><Relationship Id="rId15" Type="http://schemas.openxmlformats.org/officeDocument/2006/relationships/hyperlink" Target="https://podminky.urs.cz/item/CS_URS_2024_01/998735121" TargetMode="External" /><Relationship Id="rId1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1315111" TargetMode="External" /><Relationship Id="rId2" Type="http://schemas.openxmlformats.org/officeDocument/2006/relationships/hyperlink" Target="https://podminky.urs.cz/item/CS_URS_2024_01/612135101" TargetMode="External" /><Relationship Id="rId3" Type="http://schemas.openxmlformats.org/officeDocument/2006/relationships/hyperlink" Target="https://podminky.urs.cz/item/CS_URS_2024_01/612315101" TargetMode="External" /><Relationship Id="rId4" Type="http://schemas.openxmlformats.org/officeDocument/2006/relationships/hyperlink" Target="https://podminky.urs.cz/item/CS_URS_2024_01/998018001" TargetMode="External" /><Relationship Id="rId5" Type="http://schemas.openxmlformats.org/officeDocument/2006/relationships/hyperlink" Target="https://podminky.urs.cz/item/CS_URS_2024_01/741110041" TargetMode="External" /><Relationship Id="rId6" Type="http://schemas.openxmlformats.org/officeDocument/2006/relationships/hyperlink" Target="https://podminky.urs.cz/item/CS_URS_2024_01/741110511" TargetMode="External" /><Relationship Id="rId7" Type="http://schemas.openxmlformats.org/officeDocument/2006/relationships/hyperlink" Target="https://podminky.urs.cz/item/CS_URS_2024_01/741112001" TargetMode="External" /><Relationship Id="rId8" Type="http://schemas.openxmlformats.org/officeDocument/2006/relationships/hyperlink" Target="https://podminky.urs.cz/item/CS_URS_2024_01/741112021" TargetMode="External" /><Relationship Id="rId9" Type="http://schemas.openxmlformats.org/officeDocument/2006/relationships/hyperlink" Target="https://podminky.urs.cz/item/CS_URS_2024_01/741120003" TargetMode="External" /><Relationship Id="rId10" Type="http://schemas.openxmlformats.org/officeDocument/2006/relationships/hyperlink" Target="https://podminky.urs.cz/item/CS_URS_2024_01/741120101" TargetMode="External" /><Relationship Id="rId11" Type="http://schemas.openxmlformats.org/officeDocument/2006/relationships/hyperlink" Target="https://podminky.urs.cz/item/CS_URS_2024_01/741122102" TargetMode="External" /><Relationship Id="rId12" Type="http://schemas.openxmlformats.org/officeDocument/2006/relationships/hyperlink" Target="https://podminky.urs.cz/item/CS_URS_2024_01/741122132" TargetMode="External" /><Relationship Id="rId13" Type="http://schemas.openxmlformats.org/officeDocument/2006/relationships/hyperlink" Target="https://podminky.urs.cz/item/CS_URS_2024_01/741122133" TargetMode="External" /><Relationship Id="rId14" Type="http://schemas.openxmlformats.org/officeDocument/2006/relationships/hyperlink" Target="https://podminky.urs.cz/item/CS_URS_2024_01/741122134" TargetMode="External" /><Relationship Id="rId15" Type="http://schemas.openxmlformats.org/officeDocument/2006/relationships/hyperlink" Target="https://podminky.urs.cz/item/CS_URS_2024_01/741122142" TargetMode="External" /><Relationship Id="rId16" Type="http://schemas.openxmlformats.org/officeDocument/2006/relationships/hyperlink" Target="https://podminky.urs.cz/item/CS_URS_2024_01/741130001" TargetMode="External" /><Relationship Id="rId17" Type="http://schemas.openxmlformats.org/officeDocument/2006/relationships/hyperlink" Target="https://podminky.urs.cz/item/CS_URS_2024_01/741130003" TargetMode="External" /><Relationship Id="rId18" Type="http://schemas.openxmlformats.org/officeDocument/2006/relationships/hyperlink" Target="https://podminky.urs.cz/item/CS_URS_2024_01/741130004" TargetMode="External" /><Relationship Id="rId19" Type="http://schemas.openxmlformats.org/officeDocument/2006/relationships/hyperlink" Target="https://podminky.urs.cz/item/CS_URS_2024_01/741130005" TargetMode="External" /><Relationship Id="rId20" Type="http://schemas.openxmlformats.org/officeDocument/2006/relationships/hyperlink" Target="https://podminky.urs.cz/item/CS_URS_2024_01/741130006" TargetMode="External" /><Relationship Id="rId21" Type="http://schemas.openxmlformats.org/officeDocument/2006/relationships/hyperlink" Target="https://podminky.urs.cz/item/CS_URS_2024_01/741210101" TargetMode="External" /><Relationship Id="rId22" Type="http://schemas.openxmlformats.org/officeDocument/2006/relationships/hyperlink" Target="https://podminky.urs.cz/item/CS_URS_2024_01/741213843" TargetMode="External" /><Relationship Id="rId23" Type="http://schemas.openxmlformats.org/officeDocument/2006/relationships/hyperlink" Target="https://podminky.urs.cz/item/CS_URS_2024_01/741310001" TargetMode="External" /><Relationship Id="rId24" Type="http://schemas.openxmlformats.org/officeDocument/2006/relationships/hyperlink" Target="https://podminky.urs.cz/item/CS_URS_2024_01/741310003" TargetMode="External" /><Relationship Id="rId25" Type="http://schemas.openxmlformats.org/officeDocument/2006/relationships/hyperlink" Target="https://podminky.urs.cz/item/CS_URS_2024_01/741310031" TargetMode="External" /><Relationship Id="rId26" Type="http://schemas.openxmlformats.org/officeDocument/2006/relationships/hyperlink" Target="https://podminky.urs.cz/item/CS_URS_2024_01/741313001" TargetMode="External" /><Relationship Id="rId27" Type="http://schemas.openxmlformats.org/officeDocument/2006/relationships/hyperlink" Target="https://podminky.urs.cz/item/CS_URS_2024_01/741313004" TargetMode="External" /><Relationship Id="rId28" Type="http://schemas.openxmlformats.org/officeDocument/2006/relationships/hyperlink" Target="https://podminky.urs.cz/item/CS_URS_2024_01/741315823" TargetMode="External" /><Relationship Id="rId29" Type="http://schemas.openxmlformats.org/officeDocument/2006/relationships/hyperlink" Target="https://podminky.urs.cz/item/CS_URS_2024_01/741315825" TargetMode="External" /><Relationship Id="rId30" Type="http://schemas.openxmlformats.org/officeDocument/2006/relationships/hyperlink" Target="https://podminky.urs.cz/item/CS_URS_2024_01/741320002" TargetMode="External" /><Relationship Id="rId31" Type="http://schemas.openxmlformats.org/officeDocument/2006/relationships/hyperlink" Target="https://podminky.urs.cz/item/CS_URS_2024_01/741320105" TargetMode="External" /><Relationship Id="rId32" Type="http://schemas.openxmlformats.org/officeDocument/2006/relationships/hyperlink" Target="https://podminky.urs.cz/item/CS_URS_2024_01/741320165" TargetMode="External" /><Relationship Id="rId33" Type="http://schemas.openxmlformats.org/officeDocument/2006/relationships/hyperlink" Target="https://podminky.urs.cz/item/CS_URS_2024_01/741320175" TargetMode="External" /><Relationship Id="rId34" Type="http://schemas.openxmlformats.org/officeDocument/2006/relationships/hyperlink" Target="https://podminky.urs.cz/item/CS_URS_2024_01/741321043" TargetMode="External" /><Relationship Id="rId35" Type="http://schemas.openxmlformats.org/officeDocument/2006/relationships/hyperlink" Target="https://podminky.urs.cz/item/CS_URS_2024_01/741331033" TargetMode="External" /><Relationship Id="rId36" Type="http://schemas.openxmlformats.org/officeDocument/2006/relationships/hyperlink" Target="https://podminky.urs.cz/item/CS_URS_2024_01/741331051" TargetMode="External" /><Relationship Id="rId37" Type="http://schemas.openxmlformats.org/officeDocument/2006/relationships/hyperlink" Target="https://podminky.urs.cz/item/CS_URS_2024_01/741372062" TargetMode="External" /><Relationship Id="rId38" Type="http://schemas.openxmlformats.org/officeDocument/2006/relationships/hyperlink" Target="https://podminky.urs.cz/item/CS_URS_2024_01/998741121" TargetMode="External" /><Relationship Id="rId39" Type="http://schemas.openxmlformats.org/officeDocument/2006/relationships/hyperlink" Target="https://podminky.urs.cz/item/CS_URS_2024_01/210160031" TargetMode="External" /><Relationship Id="rId40" Type="http://schemas.openxmlformats.org/officeDocument/2006/relationships/hyperlink" Target="https://podminky.urs.cz/item/CS_URS_2024_01/210160682" TargetMode="External" /><Relationship Id="rId41" Type="http://schemas.openxmlformats.org/officeDocument/2006/relationships/hyperlink" Target="https://podminky.urs.cz/item/CS_URS_2024_01/220111741" TargetMode="External" /><Relationship Id="rId4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25112002" TargetMode="External" /><Relationship Id="rId2" Type="http://schemas.openxmlformats.org/officeDocument/2006/relationships/hyperlink" Target="https://podminky.urs.cz/item/CS_URS_2024_01/725211602" TargetMode="External" /><Relationship Id="rId3" Type="http://schemas.openxmlformats.org/officeDocument/2006/relationships/hyperlink" Target="https://podminky.urs.cz/item/CS_URS_2024_01/725241112" TargetMode="External" /><Relationship Id="rId4" Type="http://schemas.openxmlformats.org/officeDocument/2006/relationships/hyperlink" Target="https://podminky.urs.cz/item/CS_URS_2024_01/725244103" TargetMode="External" /><Relationship Id="rId5" Type="http://schemas.openxmlformats.org/officeDocument/2006/relationships/hyperlink" Target="https://podminky.urs.cz/item/CS_URS_2024_01/725532116" TargetMode="External" /><Relationship Id="rId6" Type="http://schemas.openxmlformats.org/officeDocument/2006/relationships/hyperlink" Target="https://podminky.urs.cz/item/CS_URS_2024_01/725821312" TargetMode="External" /><Relationship Id="rId7" Type="http://schemas.openxmlformats.org/officeDocument/2006/relationships/hyperlink" Target="https://podminky.urs.cz/item/CS_URS_2024_01/725822613" TargetMode="External" /><Relationship Id="rId8" Type="http://schemas.openxmlformats.org/officeDocument/2006/relationships/hyperlink" Target="https://podminky.urs.cz/item/CS_URS_2024_01/725841322" TargetMode="External" /><Relationship Id="rId9" Type="http://schemas.openxmlformats.org/officeDocument/2006/relationships/hyperlink" Target="https://podminky.urs.cz/item/CS_URS_2024_01/998725121" TargetMode="External" /><Relationship Id="rId10" Type="http://schemas.openxmlformats.org/officeDocument/2006/relationships/hyperlink" Target="https://podminky.urs.cz/item/CS_URS_2024_01/731259614" TargetMode="External" /><Relationship Id="rId11" Type="http://schemas.openxmlformats.org/officeDocument/2006/relationships/hyperlink" Target="https://podminky.urs.cz/item/CS_URS_2024_01/998731121" TargetMode="External" /><Relationship Id="rId12" Type="http://schemas.openxmlformats.org/officeDocument/2006/relationships/hyperlink" Target="https://podminky.urs.cz/item/CS_URS_2024_01/HZS2231" TargetMode="External" /><Relationship Id="rId1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31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BH24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bytu budovy Salavice č.p. 47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29. 4. 2024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ROUND(SUM(AG55:AG63),2)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ROUND(SUM(AS55:AS63),2)</f>
        <v>0</v>
      </c>
      <c r="AT54" s="108">
        <f>ROUND(SUM(AV54:AW54),2)</f>
        <v>0</v>
      </c>
      <c r="AU54" s="109">
        <f>ROUND(SUM(AU55:AU63),5)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ROUND(SUM(AZ55:AZ63),2)</f>
        <v>0</v>
      </c>
      <c r="BA54" s="108">
        <f>ROUND(SUM(BA55:BA63),2)</f>
        <v>0</v>
      </c>
      <c r="BB54" s="108">
        <f>ROUND(SUM(BB55:BB63),2)</f>
        <v>0</v>
      </c>
      <c r="BC54" s="108">
        <f>ROUND(SUM(BC55:BC63),2)</f>
        <v>0</v>
      </c>
      <c r="BD54" s="110">
        <f>ROUND(SUM(BD55:BD63),2)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'101 - demontáže'!J30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'101 - demontáže'!P91</f>
        <v>0</v>
      </c>
      <c r="AV55" s="122">
        <f>'101 - demontáže'!J33</f>
        <v>0</v>
      </c>
      <c r="AW55" s="122">
        <f>'101 - demontáže'!J34</f>
        <v>0</v>
      </c>
      <c r="AX55" s="122">
        <f>'101 - demontáže'!J35</f>
        <v>0</v>
      </c>
      <c r="AY55" s="122">
        <f>'101 - demontáže'!J36</f>
        <v>0</v>
      </c>
      <c r="AZ55" s="122">
        <f>'101 - demontáže'!F33</f>
        <v>0</v>
      </c>
      <c r="BA55" s="122">
        <f>'101 - demontáže'!F34</f>
        <v>0</v>
      </c>
      <c r="BB55" s="122">
        <f>'101 - demontáže'!F35</f>
        <v>0</v>
      </c>
      <c r="BC55" s="122">
        <f>'101 - demontáže'!F36</f>
        <v>0</v>
      </c>
      <c r="BD55" s="124">
        <f>'101 - demontáže'!F37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77</v>
      </c>
    </row>
    <row r="56" s="7" customFormat="1" ht="16.5" customHeight="1">
      <c r="A56" s="113" t="s">
        <v>73</v>
      </c>
      <c r="B56" s="114"/>
      <c r="C56" s="115"/>
      <c r="D56" s="116" t="s">
        <v>79</v>
      </c>
      <c r="E56" s="116"/>
      <c r="F56" s="116"/>
      <c r="G56" s="116"/>
      <c r="H56" s="116"/>
      <c r="I56" s="117"/>
      <c r="J56" s="116" t="s">
        <v>80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'102 - ASŘ -byt'!J30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1">
        <v>0</v>
      </c>
      <c r="AT56" s="122">
        <f>ROUND(SUM(AV56:AW56),2)</f>
        <v>0</v>
      </c>
      <c r="AU56" s="123">
        <f>'102 - ASŘ -byt'!P95</f>
        <v>0</v>
      </c>
      <c r="AV56" s="122">
        <f>'102 - ASŘ -byt'!J33</f>
        <v>0</v>
      </c>
      <c r="AW56" s="122">
        <f>'102 - ASŘ -byt'!J34</f>
        <v>0</v>
      </c>
      <c r="AX56" s="122">
        <f>'102 - ASŘ -byt'!J35</f>
        <v>0</v>
      </c>
      <c r="AY56" s="122">
        <f>'102 - ASŘ -byt'!J36</f>
        <v>0</v>
      </c>
      <c r="AZ56" s="122">
        <f>'102 - ASŘ -byt'!F33</f>
        <v>0</v>
      </c>
      <c r="BA56" s="122">
        <f>'102 - ASŘ -byt'!F34</f>
        <v>0</v>
      </c>
      <c r="BB56" s="122">
        <f>'102 - ASŘ -byt'!F35</f>
        <v>0</v>
      </c>
      <c r="BC56" s="122">
        <f>'102 - ASŘ -byt'!F36</f>
        <v>0</v>
      </c>
      <c r="BD56" s="124">
        <f>'102 - ASŘ -byt'!F37</f>
        <v>0</v>
      </c>
      <c r="BE56" s="7"/>
      <c r="BT56" s="125" t="s">
        <v>77</v>
      </c>
      <c r="BV56" s="125" t="s">
        <v>71</v>
      </c>
      <c r="BW56" s="125" t="s">
        <v>81</v>
      </c>
      <c r="BX56" s="125" t="s">
        <v>5</v>
      </c>
      <c r="CL56" s="125" t="s">
        <v>19</v>
      </c>
      <c r="CM56" s="125" t="s">
        <v>77</v>
      </c>
    </row>
    <row r="57" s="7" customFormat="1" ht="16.5" customHeight="1">
      <c r="A57" s="113" t="s">
        <v>73</v>
      </c>
      <c r="B57" s="114"/>
      <c r="C57" s="115"/>
      <c r="D57" s="116" t="s">
        <v>82</v>
      </c>
      <c r="E57" s="116"/>
      <c r="F57" s="116"/>
      <c r="G57" s="116"/>
      <c r="H57" s="116"/>
      <c r="I57" s="117"/>
      <c r="J57" s="116" t="s">
        <v>83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'103 - ASŘ sanace'!J30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76</v>
      </c>
      <c r="AR57" s="120"/>
      <c r="AS57" s="121">
        <v>0</v>
      </c>
      <c r="AT57" s="122">
        <f>ROUND(SUM(AV57:AW57),2)</f>
        <v>0</v>
      </c>
      <c r="AU57" s="123">
        <f>'103 - ASŘ sanace'!P86</f>
        <v>0</v>
      </c>
      <c r="AV57" s="122">
        <f>'103 - ASŘ sanace'!J33</f>
        <v>0</v>
      </c>
      <c r="AW57" s="122">
        <f>'103 - ASŘ sanace'!J34</f>
        <v>0</v>
      </c>
      <c r="AX57" s="122">
        <f>'103 - ASŘ sanace'!J35</f>
        <v>0</v>
      </c>
      <c r="AY57" s="122">
        <f>'103 - ASŘ sanace'!J36</f>
        <v>0</v>
      </c>
      <c r="AZ57" s="122">
        <f>'103 - ASŘ sanace'!F33</f>
        <v>0</v>
      </c>
      <c r="BA57" s="122">
        <f>'103 - ASŘ sanace'!F34</f>
        <v>0</v>
      </c>
      <c r="BB57" s="122">
        <f>'103 - ASŘ sanace'!F35</f>
        <v>0</v>
      </c>
      <c r="BC57" s="122">
        <f>'103 - ASŘ sanace'!F36</f>
        <v>0</v>
      </c>
      <c r="BD57" s="124">
        <f>'103 - ASŘ sanace'!F37</f>
        <v>0</v>
      </c>
      <c r="BE57" s="7"/>
      <c r="BT57" s="125" t="s">
        <v>77</v>
      </c>
      <c r="BV57" s="125" t="s">
        <v>71</v>
      </c>
      <c r="BW57" s="125" t="s">
        <v>84</v>
      </c>
      <c r="BX57" s="125" t="s">
        <v>5</v>
      </c>
      <c r="CL57" s="125" t="s">
        <v>19</v>
      </c>
      <c r="CM57" s="125" t="s">
        <v>77</v>
      </c>
    </row>
    <row r="58" s="7" customFormat="1" ht="16.5" customHeight="1">
      <c r="A58" s="113" t="s">
        <v>73</v>
      </c>
      <c r="B58" s="114"/>
      <c r="C58" s="115"/>
      <c r="D58" s="116" t="s">
        <v>85</v>
      </c>
      <c r="E58" s="116"/>
      <c r="F58" s="116"/>
      <c r="G58" s="116"/>
      <c r="H58" s="116"/>
      <c r="I58" s="117"/>
      <c r="J58" s="116" t="s">
        <v>86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'201 - vodoinstalace'!J30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76</v>
      </c>
      <c r="AR58" s="120"/>
      <c r="AS58" s="121">
        <v>0</v>
      </c>
      <c r="AT58" s="122">
        <f>ROUND(SUM(AV58:AW58),2)</f>
        <v>0</v>
      </c>
      <c r="AU58" s="123">
        <f>'201 - vodoinstalace'!P83</f>
        <v>0</v>
      </c>
      <c r="AV58" s="122">
        <f>'201 - vodoinstalace'!J33</f>
        <v>0</v>
      </c>
      <c r="AW58" s="122">
        <f>'201 - vodoinstalace'!J34</f>
        <v>0</v>
      </c>
      <c r="AX58" s="122">
        <f>'201 - vodoinstalace'!J35</f>
        <v>0</v>
      </c>
      <c r="AY58" s="122">
        <f>'201 - vodoinstalace'!J36</f>
        <v>0</v>
      </c>
      <c r="AZ58" s="122">
        <f>'201 - vodoinstalace'!F33</f>
        <v>0</v>
      </c>
      <c r="BA58" s="122">
        <f>'201 - vodoinstalace'!F34</f>
        <v>0</v>
      </c>
      <c r="BB58" s="122">
        <f>'201 - vodoinstalace'!F35</f>
        <v>0</v>
      </c>
      <c r="BC58" s="122">
        <f>'201 - vodoinstalace'!F36</f>
        <v>0</v>
      </c>
      <c r="BD58" s="124">
        <f>'201 - vodoinstalace'!F37</f>
        <v>0</v>
      </c>
      <c r="BE58" s="7"/>
      <c r="BT58" s="125" t="s">
        <v>77</v>
      </c>
      <c r="BV58" s="125" t="s">
        <v>71</v>
      </c>
      <c r="BW58" s="125" t="s">
        <v>87</v>
      </c>
      <c r="BX58" s="125" t="s">
        <v>5</v>
      </c>
      <c r="CL58" s="125" t="s">
        <v>19</v>
      </c>
      <c r="CM58" s="125" t="s">
        <v>77</v>
      </c>
    </row>
    <row r="59" s="7" customFormat="1" ht="16.5" customHeight="1">
      <c r="A59" s="113" t="s">
        <v>73</v>
      </c>
      <c r="B59" s="114"/>
      <c r="C59" s="115"/>
      <c r="D59" s="116" t="s">
        <v>88</v>
      </c>
      <c r="E59" s="116"/>
      <c r="F59" s="116"/>
      <c r="G59" s="116"/>
      <c r="H59" s="116"/>
      <c r="I59" s="117"/>
      <c r="J59" s="116" t="s">
        <v>89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'202 - kanalizace'!J30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76</v>
      </c>
      <c r="AR59" s="120"/>
      <c r="AS59" s="121">
        <v>0</v>
      </c>
      <c r="AT59" s="122">
        <f>ROUND(SUM(AV59:AW59),2)</f>
        <v>0</v>
      </c>
      <c r="AU59" s="123">
        <f>'202 - kanalizace'!P87</f>
        <v>0</v>
      </c>
      <c r="AV59" s="122">
        <f>'202 - kanalizace'!J33</f>
        <v>0</v>
      </c>
      <c r="AW59" s="122">
        <f>'202 - kanalizace'!J34</f>
        <v>0</v>
      </c>
      <c r="AX59" s="122">
        <f>'202 - kanalizace'!J35</f>
        <v>0</v>
      </c>
      <c r="AY59" s="122">
        <f>'202 - kanalizace'!J36</f>
        <v>0</v>
      </c>
      <c r="AZ59" s="122">
        <f>'202 - kanalizace'!F33</f>
        <v>0</v>
      </c>
      <c r="BA59" s="122">
        <f>'202 - kanalizace'!F34</f>
        <v>0</v>
      </c>
      <c r="BB59" s="122">
        <f>'202 - kanalizace'!F35</f>
        <v>0</v>
      </c>
      <c r="BC59" s="122">
        <f>'202 - kanalizace'!F36</f>
        <v>0</v>
      </c>
      <c r="BD59" s="124">
        <f>'202 - kanalizace'!F37</f>
        <v>0</v>
      </c>
      <c r="BE59" s="7"/>
      <c r="BT59" s="125" t="s">
        <v>77</v>
      </c>
      <c r="BV59" s="125" t="s">
        <v>71</v>
      </c>
      <c r="BW59" s="125" t="s">
        <v>90</v>
      </c>
      <c r="BX59" s="125" t="s">
        <v>5</v>
      </c>
      <c r="CL59" s="125" t="s">
        <v>19</v>
      </c>
      <c r="CM59" s="125" t="s">
        <v>77</v>
      </c>
    </row>
    <row r="60" s="7" customFormat="1" ht="16.5" customHeight="1">
      <c r="A60" s="113" t="s">
        <v>73</v>
      </c>
      <c r="B60" s="114"/>
      <c r="C60" s="115"/>
      <c r="D60" s="116" t="s">
        <v>91</v>
      </c>
      <c r="E60" s="116"/>
      <c r="F60" s="116"/>
      <c r="G60" s="116"/>
      <c r="H60" s="116"/>
      <c r="I60" s="117"/>
      <c r="J60" s="116" t="s">
        <v>92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'301 - ústřední topení'!J30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76</v>
      </c>
      <c r="AR60" s="120"/>
      <c r="AS60" s="121">
        <v>0</v>
      </c>
      <c r="AT60" s="122">
        <f>ROUND(SUM(AV60:AW60),2)</f>
        <v>0</v>
      </c>
      <c r="AU60" s="123">
        <f>'301 - ústřední topení'!P83</f>
        <v>0</v>
      </c>
      <c r="AV60" s="122">
        <f>'301 - ústřední topení'!J33</f>
        <v>0</v>
      </c>
      <c r="AW60" s="122">
        <f>'301 - ústřední topení'!J34</f>
        <v>0</v>
      </c>
      <c r="AX60" s="122">
        <f>'301 - ústřední topení'!J35</f>
        <v>0</v>
      </c>
      <c r="AY60" s="122">
        <f>'301 - ústřední topení'!J36</f>
        <v>0</v>
      </c>
      <c r="AZ60" s="122">
        <f>'301 - ústřední topení'!F33</f>
        <v>0</v>
      </c>
      <c r="BA60" s="122">
        <f>'301 - ústřední topení'!F34</f>
        <v>0</v>
      </c>
      <c r="BB60" s="122">
        <f>'301 - ústřední topení'!F35</f>
        <v>0</v>
      </c>
      <c r="BC60" s="122">
        <f>'301 - ústřední topení'!F36</f>
        <v>0</v>
      </c>
      <c r="BD60" s="124">
        <f>'301 - ústřední topení'!F37</f>
        <v>0</v>
      </c>
      <c r="BE60" s="7"/>
      <c r="BT60" s="125" t="s">
        <v>77</v>
      </c>
      <c r="BV60" s="125" t="s">
        <v>71</v>
      </c>
      <c r="BW60" s="125" t="s">
        <v>93</v>
      </c>
      <c r="BX60" s="125" t="s">
        <v>5</v>
      </c>
      <c r="CL60" s="125" t="s">
        <v>19</v>
      </c>
      <c r="CM60" s="125" t="s">
        <v>77</v>
      </c>
    </row>
    <row r="61" s="7" customFormat="1" ht="16.5" customHeight="1">
      <c r="A61" s="113" t="s">
        <v>73</v>
      </c>
      <c r="B61" s="114"/>
      <c r="C61" s="115"/>
      <c r="D61" s="116" t="s">
        <v>94</v>
      </c>
      <c r="E61" s="116"/>
      <c r="F61" s="116"/>
      <c r="G61" s="116"/>
      <c r="H61" s="116"/>
      <c r="I61" s="117"/>
      <c r="J61" s="116" t="s">
        <v>95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'401 - elektroinstalace'!J30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76</v>
      </c>
      <c r="AR61" s="120"/>
      <c r="AS61" s="121">
        <v>0</v>
      </c>
      <c r="AT61" s="122">
        <f>ROUND(SUM(AV61:AW61),2)</f>
        <v>0</v>
      </c>
      <c r="AU61" s="123">
        <f>'401 - elektroinstalace'!P88</f>
        <v>0</v>
      </c>
      <c r="AV61" s="122">
        <f>'401 - elektroinstalace'!J33</f>
        <v>0</v>
      </c>
      <c r="AW61" s="122">
        <f>'401 - elektroinstalace'!J34</f>
        <v>0</v>
      </c>
      <c r="AX61" s="122">
        <f>'401 - elektroinstalace'!J35</f>
        <v>0</v>
      </c>
      <c r="AY61" s="122">
        <f>'401 - elektroinstalace'!J36</f>
        <v>0</v>
      </c>
      <c r="AZ61" s="122">
        <f>'401 - elektroinstalace'!F33</f>
        <v>0</v>
      </c>
      <c r="BA61" s="122">
        <f>'401 - elektroinstalace'!F34</f>
        <v>0</v>
      </c>
      <c r="BB61" s="122">
        <f>'401 - elektroinstalace'!F35</f>
        <v>0</v>
      </c>
      <c r="BC61" s="122">
        <f>'401 - elektroinstalace'!F36</f>
        <v>0</v>
      </c>
      <c r="BD61" s="124">
        <f>'401 - elektroinstalace'!F37</f>
        <v>0</v>
      </c>
      <c r="BE61" s="7"/>
      <c r="BT61" s="125" t="s">
        <v>77</v>
      </c>
      <c r="BV61" s="125" t="s">
        <v>71</v>
      </c>
      <c r="BW61" s="125" t="s">
        <v>96</v>
      </c>
      <c r="BX61" s="125" t="s">
        <v>5</v>
      </c>
      <c r="CL61" s="125" t="s">
        <v>19</v>
      </c>
      <c r="CM61" s="125" t="s">
        <v>77</v>
      </c>
    </row>
    <row r="62" s="7" customFormat="1" ht="16.5" customHeight="1">
      <c r="A62" s="113" t="s">
        <v>73</v>
      </c>
      <c r="B62" s="114"/>
      <c r="C62" s="115"/>
      <c r="D62" s="116" t="s">
        <v>97</v>
      </c>
      <c r="E62" s="116"/>
      <c r="F62" s="116"/>
      <c r="G62" s="116"/>
      <c r="H62" s="116"/>
      <c r="I62" s="117"/>
      <c r="J62" s="116" t="s">
        <v>98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'501 - vybavení bytu'!J30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76</v>
      </c>
      <c r="AR62" s="120"/>
      <c r="AS62" s="121">
        <v>0</v>
      </c>
      <c r="AT62" s="122">
        <f>ROUND(SUM(AV62:AW62),2)</f>
        <v>0</v>
      </c>
      <c r="AU62" s="123">
        <f>'501 - vybavení bytu'!P83</f>
        <v>0</v>
      </c>
      <c r="AV62" s="122">
        <f>'501 - vybavení bytu'!J33</f>
        <v>0</v>
      </c>
      <c r="AW62" s="122">
        <f>'501 - vybavení bytu'!J34</f>
        <v>0</v>
      </c>
      <c r="AX62" s="122">
        <f>'501 - vybavení bytu'!J35</f>
        <v>0</v>
      </c>
      <c r="AY62" s="122">
        <f>'501 - vybavení bytu'!J36</f>
        <v>0</v>
      </c>
      <c r="AZ62" s="122">
        <f>'501 - vybavení bytu'!F33</f>
        <v>0</v>
      </c>
      <c r="BA62" s="122">
        <f>'501 - vybavení bytu'!F34</f>
        <v>0</v>
      </c>
      <c r="BB62" s="122">
        <f>'501 - vybavení bytu'!F35</f>
        <v>0</v>
      </c>
      <c r="BC62" s="122">
        <f>'501 - vybavení bytu'!F36</f>
        <v>0</v>
      </c>
      <c r="BD62" s="124">
        <f>'501 - vybavení bytu'!F37</f>
        <v>0</v>
      </c>
      <c r="BE62" s="7"/>
      <c r="BT62" s="125" t="s">
        <v>77</v>
      </c>
      <c r="BV62" s="125" t="s">
        <v>71</v>
      </c>
      <c r="BW62" s="125" t="s">
        <v>99</v>
      </c>
      <c r="BX62" s="125" t="s">
        <v>5</v>
      </c>
      <c r="CL62" s="125" t="s">
        <v>19</v>
      </c>
      <c r="CM62" s="125" t="s">
        <v>77</v>
      </c>
    </row>
    <row r="63" s="7" customFormat="1" ht="16.5" customHeight="1">
      <c r="A63" s="113" t="s">
        <v>73</v>
      </c>
      <c r="B63" s="114"/>
      <c r="C63" s="115"/>
      <c r="D63" s="116" t="s">
        <v>100</v>
      </c>
      <c r="E63" s="116"/>
      <c r="F63" s="116"/>
      <c r="G63" s="116"/>
      <c r="H63" s="116"/>
      <c r="I63" s="117"/>
      <c r="J63" s="116" t="s">
        <v>101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'VRN - SO 99-99'!J30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76</v>
      </c>
      <c r="AR63" s="120"/>
      <c r="AS63" s="126">
        <v>0</v>
      </c>
      <c r="AT63" s="127">
        <f>ROUND(SUM(AV63:AW63),2)</f>
        <v>0</v>
      </c>
      <c r="AU63" s="128">
        <f>'VRN - SO 99-99'!P84</f>
        <v>0</v>
      </c>
      <c r="AV63" s="127">
        <f>'VRN - SO 99-99'!J33</f>
        <v>0</v>
      </c>
      <c r="AW63" s="127">
        <f>'VRN - SO 99-99'!J34</f>
        <v>0</v>
      </c>
      <c r="AX63" s="127">
        <f>'VRN - SO 99-99'!J35</f>
        <v>0</v>
      </c>
      <c r="AY63" s="127">
        <f>'VRN - SO 99-99'!J36</f>
        <v>0</v>
      </c>
      <c r="AZ63" s="127">
        <f>'VRN - SO 99-99'!F33</f>
        <v>0</v>
      </c>
      <c r="BA63" s="127">
        <f>'VRN - SO 99-99'!F34</f>
        <v>0</v>
      </c>
      <c r="BB63" s="127">
        <f>'VRN - SO 99-99'!F35</f>
        <v>0</v>
      </c>
      <c r="BC63" s="127">
        <f>'VRN - SO 99-99'!F36</f>
        <v>0</v>
      </c>
      <c r="BD63" s="129">
        <f>'VRN - SO 99-99'!F37</f>
        <v>0</v>
      </c>
      <c r="BE63" s="7"/>
      <c r="BT63" s="125" t="s">
        <v>77</v>
      </c>
      <c r="BV63" s="125" t="s">
        <v>71</v>
      </c>
      <c r="BW63" s="125" t="s">
        <v>102</v>
      </c>
      <c r="BX63" s="125" t="s">
        <v>5</v>
      </c>
      <c r="CL63" s="125" t="s">
        <v>19</v>
      </c>
      <c r="CM63" s="125" t="s">
        <v>77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lAT8eNr+6fU7S28q00gRDAOy2gbNxjV899Ipdb3f3sO/CP2/H71z1bj5gKz90bWpsfqnJZsPkDjKRM6F7VJjeA==" hashValue="8UDDK2M2qLUOfJNRr+95eb/jehfp7McS085Wb2OnIyx0Xw8WBGsz3s7F+ug9w89MVF69VuYl4iMgFzdKhIykjA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101 - demontáže'!C2" display="/"/>
    <hyperlink ref="A56" location="'102 - ASŘ -byt'!C2" display="/"/>
    <hyperlink ref="A57" location="'103 - ASŘ sanace'!C2" display="/"/>
    <hyperlink ref="A58" location="'201 - vodoinstalace'!C2" display="/"/>
    <hyperlink ref="A59" location="'202 - kanalizace'!C2" display="/"/>
    <hyperlink ref="A60" location="'301 - ústřední topení'!C2" display="/"/>
    <hyperlink ref="A61" location="'401 - elektroinstalace'!C2" display="/"/>
    <hyperlink ref="A62" location="'501 - vybavení bytu'!C2" display="/"/>
    <hyperlink ref="A63" location="'VRN - SO 99-99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103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bytu budovy Salavice č.p. 47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1969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29. 4. 2024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ROUND((SUM(BE84:BE110)),  2)</f>
        <v>0</v>
      </c>
      <c r="G33" s="40"/>
      <c r="H33" s="40"/>
      <c r="I33" s="150">
        <v>0.20999999999999999</v>
      </c>
      <c r="J33" s="149">
        <f>ROUND(((SUM(BE84:BE110))*I33),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ROUND((SUM(BF84:BF110)),  2)</f>
        <v>0</v>
      </c>
      <c r="G34" s="40"/>
      <c r="H34" s="40"/>
      <c r="I34" s="150">
        <v>0.12</v>
      </c>
      <c r="J34" s="149">
        <f>ROUND(((SUM(BF84:BF110))*I34),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ROUND((SUM(BG84:BG110)),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ROUND((SUM(BH84:BH110)),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ROUND((SUM(BI84:BI110)),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bytu budovy Salavice č.p. 47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SO 99-99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29. 4. 2024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1970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1971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1972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1973</v>
      </c>
      <c r="E63" s="176"/>
      <c r="F63" s="176"/>
      <c r="G63" s="176"/>
      <c r="H63" s="176"/>
      <c r="I63" s="176"/>
      <c r="J63" s="177">
        <f>J96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1974</v>
      </c>
      <c r="E64" s="176"/>
      <c r="F64" s="176"/>
      <c r="G64" s="176"/>
      <c r="H64" s="176"/>
      <c r="I64" s="176"/>
      <c r="J64" s="177">
        <f>J105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122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Oprava bytu budovy Salavice č.p. 47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104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VRN - SO 99-99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29. 4. 2024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30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28</v>
      </c>
      <c r="D81" s="42"/>
      <c r="E81" s="42"/>
      <c r="F81" s="29" t="str">
        <f>IF(E18="","",E18)</f>
        <v>Vyplň údaj</v>
      </c>
      <c r="G81" s="42"/>
      <c r="H81" s="42"/>
      <c r="I81" s="34" t="s">
        <v>32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123</v>
      </c>
      <c r="D83" s="182" t="s">
        <v>54</v>
      </c>
      <c r="E83" s="182" t="s">
        <v>50</v>
      </c>
      <c r="F83" s="182" t="s">
        <v>51</v>
      </c>
      <c r="G83" s="182" t="s">
        <v>124</v>
      </c>
      <c r="H83" s="182" t="s">
        <v>125</v>
      </c>
      <c r="I83" s="182" t="s">
        <v>126</v>
      </c>
      <c r="J83" s="182" t="s">
        <v>108</v>
      </c>
      <c r="K83" s="183" t="s">
        <v>127</v>
      </c>
      <c r="L83" s="184"/>
      <c r="M83" s="94" t="s">
        <v>19</v>
      </c>
      <c r="N83" s="95" t="s">
        <v>39</v>
      </c>
      <c r="O83" s="95" t="s">
        <v>128</v>
      </c>
      <c r="P83" s="95" t="s">
        <v>129</v>
      </c>
      <c r="Q83" s="95" t="s">
        <v>130</v>
      </c>
      <c r="R83" s="95" t="s">
        <v>131</v>
      </c>
      <c r="S83" s="95" t="s">
        <v>132</v>
      </c>
      <c r="T83" s="96" t="s">
        <v>133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134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68</v>
      </c>
      <c r="AU84" s="19" t="s">
        <v>109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68</v>
      </c>
      <c r="E85" s="193" t="s">
        <v>100</v>
      </c>
      <c r="F85" s="193" t="s">
        <v>1975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P86+P91+P96+P105</f>
        <v>0</v>
      </c>
      <c r="Q85" s="198"/>
      <c r="R85" s="199">
        <f>R86+R91+R96+R105</f>
        <v>0</v>
      </c>
      <c r="S85" s="198"/>
      <c r="T85" s="200">
        <f>T86+T91+T96+T105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174</v>
      </c>
      <c r="AT85" s="202" t="s">
        <v>68</v>
      </c>
      <c r="AU85" s="202" t="s">
        <v>69</v>
      </c>
      <c r="AY85" s="201" t="s">
        <v>137</v>
      </c>
      <c r="BK85" s="203">
        <f>BK86+BK91+BK96+BK105</f>
        <v>0</v>
      </c>
    </row>
    <row r="86" s="12" customFormat="1" ht="22.8" customHeight="1">
      <c r="A86" s="12"/>
      <c r="B86" s="190"/>
      <c r="C86" s="191"/>
      <c r="D86" s="192" t="s">
        <v>68</v>
      </c>
      <c r="E86" s="204" t="s">
        <v>1976</v>
      </c>
      <c r="F86" s="204" t="s">
        <v>1977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SUM(P87:P90)</f>
        <v>0</v>
      </c>
      <c r="Q86" s="198"/>
      <c r="R86" s="199">
        <f>SUM(R87:R90)</f>
        <v>0</v>
      </c>
      <c r="S86" s="198"/>
      <c r="T86" s="200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174</v>
      </c>
      <c r="AT86" s="202" t="s">
        <v>68</v>
      </c>
      <c r="AU86" s="202" t="s">
        <v>77</v>
      </c>
      <c r="AY86" s="201" t="s">
        <v>137</v>
      </c>
      <c r="BK86" s="203">
        <f>SUM(BK87:BK90)</f>
        <v>0</v>
      </c>
    </row>
    <row r="87" s="2" customFormat="1" ht="16.5" customHeight="1">
      <c r="A87" s="40"/>
      <c r="B87" s="41"/>
      <c r="C87" s="206" t="s">
        <v>77</v>
      </c>
      <c r="D87" s="206" t="s">
        <v>140</v>
      </c>
      <c r="E87" s="207" t="s">
        <v>1978</v>
      </c>
      <c r="F87" s="208" t="s">
        <v>1979</v>
      </c>
      <c r="G87" s="209" t="s">
        <v>1980</v>
      </c>
      <c r="H87" s="210">
        <v>3</v>
      </c>
      <c r="I87" s="211"/>
      <c r="J87" s="212">
        <f>ROUND(I87*H87,2)</f>
        <v>0</v>
      </c>
      <c r="K87" s="208" t="s">
        <v>144</v>
      </c>
      <c r="L87" s="46"/>
      <c r="M87" s="213" t="s">
        <v>19</v>
      </c>
      <c r="N87" s="214" t="s">
        <v>41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1981</v>
      </c>
      <c r="AT87" s="217" t="s">
        <v>140</v>
      </c>
      <c r="AU87" s="217" t="s">
        <v>146</v>
      </c>
      <c r="AY87" s="19" t="s">
        <v>137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146</v>
      </c>
      <c r="BK87" s="218">
        <f>ROUND(I87*H87,2)</f>
        <v>0</v>
      </c>
      <c r="BL87" s="19" t="s">
        <v>1981</v>
      </c>
      <c r="BM87" s="217" t="s">
        <v>1982</v>
      </c>
    </row>
    <row r="88" s="2" customFormat="1">
      <c r="A88" s="40"/>
      <c r="B88" s="41"/>
      <c r="C88" s="42"/>
      <c r="D88" s="219" t="s">
        <v>148</v>
      </c>
      <c r="E88" s="42"/>
      <c r="F88" s="220" t="s">
        <v>1979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148</v>
      </c>
      <c r="AU88" s="19" t="s">
        <v>146</v>
      </c>
    </row>
    <row r="89" s="2" customFormat="1">
      <c r="A89" s="40"/>
      <c r="B89" s="41"/>
      <c r="C89" s="42"/>
      <c r="D89" s="224" t="s">
        <v>150</v>
      </c>
      <c r="E89" s="42"/>
      <c r="F89" s="225" t="s">
        <v>1983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150</v>
      </c>
      <c r="AU89" s="19" t="s">
        <v>146</v>
      </c>
    </row>
    <row r="90" s="13" customFormat="1">
      <c r="A90" s="13"/>
      <c r="B90" s="226"/>
      <c r="C90" s="227"/>
      <c r="D90" s="219" t="s">
        <v>152</v>
      </c>
      <c r="E90" s="228" t="s">
        <v>19</v>
      </c>
      <c r="F90" s="229" t="s">
        <v>1984</v>
      </c>
      <c r="G90" s="227"/>
      <c r="H90" s="230">
        <v>3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152</v>
      </c>
      <c r="AU90" s="236" t="s">
        <v>146</v>
      </c>
      <c r="AV90" s="13" t="s">
        <v>146</v>
      </c>
      <c r="AW90" s="13" t="s">
        <v>31</v>
      </c>
      <c r="AX90" s="13" t="s">
        <v>77</v>
      </c>
      <c r="AY90" s="236" t="s">
        <v>137</v>
      </c>
    </row>
    <row r="91" s="12" customFormat="1" ht="22.8" customHeight="1">
      <c r="A91" s="12"/>
      <c r="B91" s="190"/>
      <c r="C91" s="191"/>
      <c r="D91" s="192" t="s">
        <v>68</v>
      </c>
      <c r="E91" s="204" t="s">
        <v>1985</v>
      </c>
      <c r="F91" s="204" t="s">
        <v>1986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SUM(P92:P95)</f>
        <v>0</v>
      </c>
      <c r="Q91" s="198"/>
      <c r="R91" s="199">
        <f>SUM(R92:R95)</f>
        <v>0</v>
      </c>
      <c r="S91" s="198"/>
      <c r="T91" s="200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174</v>
      </c>
      <c r="AT91" s="202" t="s">
        <v>68</v>
      </c>
      <c r="AU91" s="202" t="s">
        <v>77</v>
      </c>
      <c r="AY91" s="201" t="s">
        <v>137</v>
      </c>
      <c r="BK91" s="203">
        <f>SUM(BK92:BK95)</f>
        <v>0</v>
      </c>
    </row>
    <row r="92" s="2" customFormat="1" ht="16.5" customHeight="1">
      <c r="A92" s="40"/>
      <c r="B92" s="41"/>
      <c r="C92" s="206" t="s">
        <v>146</v>
      </c>
      <c r="D92" s="206" t="s">
        <v>140</v>
      </c>
      <c r="E92" s="207" t="s">
        <v>1987</v>
      </c>
      <c r="F92" s="208" t="s">
        <v>1988</v>
      </c>
      <c r="G92" s="209" t="s">
        <v>1980</v>
      </c>
      <c r="H92" s="210">
        <v>2</v>
      </c>
      <c r="I92" s="211"/>
      <c r="J92" s="212">
        <f>ROUND(I92*H92,2)</f>
        <v>0</v>
      </c>
      <c r="K92" s="208" t="s">
        <v>144</v>
      </c>
      <c r="L92" s="46"/>
      <c r="M92" s="213" t="s">
        <v>19</v>
      </c>
      <c r="N92" s="214" t="s">
        <v>41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1981</v>
      </c>
      <c r="AT92" s="217" t="s">
        <v>140</v>
      </c>
      <c r="AU92" s="217" t="s">
        <v>146</v>
      </c>
      <c r="AY92" s="19" t="s">
        <v>137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146</v>
      </c>
      <c r="BK92" s="218">
        <f>ROUND(I92*H92,2)</f>
        <v>0</v>
      </c>
      <c r="BL92" s="19" t="s">
        <v>1981</v>
      </c>
      <c r="BM92" s="217" t="s">
        <v>1989</v>
      </c>
    </row>
    <row r="93" s="2" customFormat="1">
      <c r="A93" s="40"/>
      <c r="B93" s="41"/>
      <c r="C93" s="42"/>
      <c r="D93" s="219" t="s">
        <v>148</v>
      </c>
      <c r="E93" s="42"/>
      <c r="F93" s="220" t="s">
        <v>1988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148</v>
      </c>
      <c r="AU93" s="19" t="s">
        <v>146</v>
      </c>
    </row>
    <row r="94" s="2" customFormat="1">
      <c r="A94" s="40"/>
      <c r="B94" s="41"/>
      <c r="C94" s="42"/>
      <c r="D94" s="224" t="s">
        <v>150</v>
      </c>
      <c r="E94" s="42"/>
      <c r="F94" s="225" t="s">
        <v>1990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150</v>
      </c>
      <c r="AU94" s="19" t="s">
        <v>146</v>
      </c>
    </row>
    <row r="95" s="13" customFormat="1">
      <c r="A95" s="13"/>
      <c r="B95" s="226"/>
      <c r="C95" s="227"/>
      <c r="D95" s="219" t="s">
        <v>152</v>
      </c>
      <c r="E95" s="228" t="s">
        <v>19</v>
      </c>
      <c r="F95" s="229" t="s">
        <v>1991</v>
      </c>
      <c r="G95" s="227"/>
      <c r="H95" s="230">
        <v>2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152</v>
      </c>
      <c r="AU95" s="236" t="s">
        <v>146</v>
      </c>
      <c r="AV95" s="13" t="s">
        <v>146</v>
      </c>
      <c r="AW95" s="13" t="s">
        <v>31</v>
      </c>
      <c r="AX95" s="13" t="s">
        <v>77</v>
      </c>
      <c r="AY95" s="236" t="s">
        <v>137</v>
      </c>
    </row>
    <row r="96" s="12" customFormat="1" ht="22.8" customHeight="1">
      <c r="A96" s="12"/>
      <c r="B96" s="190"/>
      <c r="C96" s="191"/>
      <c r="D96" s="192" t="s">
        <v>68</v>
      </c>
      <c r="E96" s="204" t="s">
        <v>1992</v>
      </c>
      <c r="F96" s="204" t="s">
        <v>1993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SUM(P97:P104)</f>
        <v>0</v>
      </c>
      <c r="Q96" s="198"/>
      <c r="R96" s="199">
        <f>SUM(R97:R104)</f>
        <v>0</v>
      </c>
      <c r="S96" s="198"/>
      <c r="T96" s="200">
        <f>SUM(T97:T104)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174</v>
      </c>
      <c r="AT96" s="202" t="s">
        <v>68</v>
      </c>
      <c r="AU96" s="202" t="s">
        <v>77</v>
      </c>
      <c r="AY96" s="201" t="s">
        <v>137</v>
      </c>
      <c r="BK96" s="203">
        <f>SUM(BK97:BK104)</f>
        <v>0</v>
      </c>
    </row>
    <row r="97" s="2" customFormat="1" ht="16.5" customHeight="1">
      <c r="A97" s="40"/>
      <c r="B97" s="41"/>
      <c r="C97" s="206" t="s">
        <v>161</v>
      </c>
      <c r="D97" s="206" t="s">
        <v>140</v>
      </c>
      <c r="E97" s="207" t="s">
        <v>1994</v>
      </c>
      <c r="F97" s="208" t="s">
        <v>1995</v>
      </c>
      <c r="G97" s="209" t="s">
        <v>215</v>
      </c>
      <c r="H97" s="210">
        <v>1</v>
      </c>
      <c r="I97" s="211"/>
      <c r="J97" s="212">
        <f>ROUND(I97*H97,2)</f>
        <v>0</v>
      </c>
      <c r="K97" s="208" t="s">
        <v>144</v>
      </c>
      <c r="L97" s="46"/>
      <c r="M97" s="213" t="s">
        <v>19</v>
      </c>
      <c r="N97" s="214" t="s">
        <v>41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1981</v>
      </c>
      <c r="AT97" s="217" t="s">
        <v>140</v>
      </c>
      <c r="AU97" s="217" t="s">
        <v>146</v>
      </c>
      <c r="AY97" s="19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146</v>
      </c>
      <c r="BK97" s="218">
        <f>ROUND(I97*H97,2)</f>
        <v>0</v>
      </c>
      <c r="BL97" s="19" t="s">
        <v>1981</v>
      </c>
      <c r="BM97" s="217" t="s">
        <v>1996</v>
      </c>
    </row>
    <row r="98" s="2" customFormat="1">
      <c r="A98" s="40"/>
      <c r="B98" s="41"/>
      <c r="C98" s="42"/>
      <c r="D98" s="219" t="s">
        <v>148</v>
      </c>
      <c r="E98" s="42"/>
      <c r="F98" s="220" t="s">
        <v>1995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148</v>
      </c>
      <c r="AU98" s="19" t="s">
        <v>146</v>
      </c>
    </row>
    <row r="99" s="2" customFormat="1">
      <c r="A99" s="40"/>
      <c r="B99" s="41"/>
      <c r="C99" s="42"/>
      <c r="D99" s="224" t="s">
        <v>150</v>
      </c>
      <c r="E99" s="42"/>
      <c r="F99" s="225" t="s">
        <v>1997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150</v>
      </c>
      <c r="AU99" s="19" t="s">
        <v>146</v>
      </c>
    </row>
    <row r="100" s="13" customFormat="1">
      <c r="A100" s="13"/>
      <c r="B100" s="226"/>
      <c r="C100" s="227"/>
      <c r="D100" s="219" t="s">
        <v>152</v>
      </c>
      <c r="E100" s="228" t="s">
        <v>19</v>
      </c>
      <c r="F100" s="229" t="s">
        <v>1998</v>
      </c>
      <c r="G100" s="227"/>
      <c r="H100" s="230">
        <v>1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152</v>
      </c>
      <c r="AU100" s="236" t="s">
        <v>146</v>
      </c>
      <c r="AV100" s="13" t="s">
        <v>146</v>
      </c>
      <c r="AW100" s="13" t="s">
        <v>31</v>
      </c>
      <c r="AX100" s="13" t="s">
        <v>77</v>
      </c>
      <c r="AY100" s="236" t="s">
        <v>137</v>
      </c>
    </row>
    <row r="101" s="2" customFormat="1" ht="16.5" customHeight="1">
      <c r="A101" s="40"/>
      <c r="B101" s="41"/>
      <c r="C101" s="206" t="s">
        <v>145</v>
      </c>
      <c r="D101" s="206" t="s">
        <v>140</v>
      </c>
      <c r="E101" s="207" t="s">
        <v>1999</v>
      </c>
      <c r="F101" s="208" t="s">
        <v>2000</v>
      </c>
      <c r="G101" s="209" t="s">
        <v>208</v>
      </c>
      <c r="H101" s="210">
        <v>120</v>
      </c>
      <c r="I101" s="211"/>
      <c r="J101" s="212">
        <f>ROUND(I101*H101,2)</f>
        <v>0</v>
      </c>
      <c r="K101" s="208" t="s">
        <v>144</v>
      </c>
      <c r="L101" s="46"/>
      <c r="M101" s="213" t="s">
        <v>19</v>
      </c>
      <c r="N101" s="214" t="s">
        <v>41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1981</v>
      </c>
      <c r="AT101" s="217" t="s">
        <v>140</v>
      </c>
      <c r="AU101" s="217" t="s">
        <v>146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146</v>
      </c>
      <c r="BK101" s="218">
        <f>ROUND(I101*H101,2)</f>
        <v>0</v>
      </c>
      <c r="BL101" s="19" t="s">
        <v>1981</v>
      </c>
      <c r="BM101" s="217" t="s">
        <v>2001</v>
      </c>
    </row>
    <row r="102" s="2" customFormat="1">
      <c r="A102" s="40"/>
      <c r="B102" s="41"/>
      <c r="C102" s="42"/>
      <c r="D102" s="219" t="s">
        <v>148</v>
      </c>
      <c r="E102" s="42"/>
      <c r="F102" s="220" t="s">
        <v>2000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148</v>
      </c>
      <c r="AU102" s="19" t="s">
        <v>146</v>
      </c>
    </row>
    <row r="103" s="2" customFormat="1">
      <c r="A103" s="40"/>
      <c r="B103" s="41"/>
      <c r="C103" s="42"/>
      <c r="D103" s="224" t="s">
        <v>150</v>
      </c>
      <c r="E103" s="42"/>
      <c r="F103" s="225" t="s">
        <v>2002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150</v>
      </c>
      <c r="AU103" s="19" t="s">
        <v>146</v>
      </c>
    </row>
    <row r="104" s="13" customFormat="1">
      <c r="A104" s="13"/>
      <c r="B104" s="226"/>
      <c r="C104" s="227"/>
      <c r="D104" s="219" t="s">
        <v>152</v>
      </c>
      <c r="E104" s="228" t="s">
        <v>19</v>
      </c>
      <c r="F104" s="229" t="s">
        <v>2003</v>
      </c>
      <c r="G104" s="227"/>
      <c r="H104" s="230">
        <v>120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152</v>
      </c>
      <c r="AU104" s="236" t="s">
        <v>146</v>
      </c>
      <c r="AV104" s="13" t="s">
        <v>146</v>
      </c>
      <c r="AW104" s="13" t="s">
        <v>31</v>
      </c>
      <c r="AX104" s="13" t="s">
        <v>77</v>
      </c>
      <c r="AY104" s="236" t="s">
        <v>137</v>
      </c>
    </row>
    <row r="105" s="12" customFormat="1" ht="22.8" customHeight="1">
      <c r="A105" s="12"/>
      <c r="B105" s="190"/>
      <c r="C105" s="191"/>
      <c r="D105" s="192" t="s">
        <v>68</v>
      </c>
      <c r="E105" s="204" t="s">
        <v>2004</v>
      </c>
      <c r="F105" s="204" t="s">
        <v>2005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SUM(P106:P110)</f>
        <v>0</v>
      </c>
      <c r="Q105" s="198"/>
      <c r="R105" s="199">
        <f>SUM(R106:R110)</f>
        <v>0</v>
      </c>
      <c r="S105" s="198"/>
      <c r="T105" s="200">
        <f>SUM(T106:T110)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174</v>
      </c>
      <c r="AT105" s="202" t="s">
        <v>68</v>
      </c>
      <c r="AU105" s="202" t="s">
        <v>77</v>
      </c>
      <c r="AY105" s="201" t="s">
        <v>137</v>
      </c>
      <c r="BK105" s="203">
        <f>SUM(BK106:BK110)</f>
        <v>0</v>
      </c>
    </row>
    <row r="106" s="2" customFormat="1" ht="16.5" customHeight="1">
      <c r="A106" s="40"/>
      <c r="B106" s="41"/>
      <c r="C106" s="206" t="s">
        <v>174</v>
      </c>
      <c r="D106" s="206" t="s">
        <v>140</v>
      </c>
      <c r="E106" s="207" t="s">
        <v>2006</v>
      </c>
      <c r="F106" s="208" t="s">
        <v>2007</v>
      </c>
      <c r="G106" s="209" t="s">
        <v>1980</v>
      </c>
      <c r="H106" s="210">
        <v>3.2999999999999998</v>
      </c>
      <c r="I106" s="211"/>
      <c r="J106" s="212">
        <f>ROUND(I106*H106,2)</f>
        <v>0</v>
      </c>
      <c r="K106" s="208" t="s">
        <v>144</v>
      </c>
      <c r="L106" s="46"/>
      <c r="M106" s="213" t="s">
        <v>19</v>
      </c>
      <c r="N106" s="214" t="s">
        <v>41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1981</v>
      </c>
      <c r="AT106" s="217" t="s">
        <v>140</v>
      </c>
      <c r="AU106" s="217" t="s">
        <v>146</v>
      </c>
      <c r="AY106" s="19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146</v>
      </c>
      <c r="BK106" s="218">
        <f>ROUND(I106*H106,2)</f>
        <v>0</v>
      </c>
      <c r="BL106" s="19" t="s">
        <v>1981</v>
      </c>
      <c r="BM106" s="217" t="s">
        <v>2008</v>
      </c>
    </row>
    <row r="107" s="2" customFormat="1">
      <c r="A107" s="40"/>
      <c r="B107" s="41"/>
      <c r="C107" s="42"/>
      <c r="D107" s="219" t="s">
        <v>148</v>
      </c>
      <c r="E107" s="42"/>
      <c r="F107" s="220" t="s">
        <v>2007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148</v>
      </c>
      <c r="AU107" s="19" t="s">
        <v>146</v>
      </c>
    </row>
    <row r="108" s="2" customFormat="1">
      <c r="A108" s="40"/>
      <c r="B108" s="41"/>
      <c r="C108" s="42"/>
      <c r="D108" s="224" t="s">
        <v>150</v>
      </c>
      <c r="E108" s="42"/>
      <c r="F108" s="225" t="s">
        <v>2009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150</v>
      </c>
      <c r="AU108" s="19" t="s">
        <v>146</v>
      </c>
    </row>
    <row r="109" s="13" customFormat="1">
      <c r="A109" s="13"/>
      <c r="B109" s="226"/>
      <c r="C109" s="227"/>
      <c r="D109" s="219" t="s">
        <v>152</v>
      </c>
      <c r="E109" s="228" t="s">
        <v>19</v>
      </c>
      <c r="F109" s="229" t="s">
        <v>2010</v>
      </c>
      <c r="G109" s="227"/>
      <c r="H109" s="230">
        <v>3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152</v>
      </c>
      <c r="AU109" s="236" t="s">
        <v>146</v>
      </c>
      <c r="AV109" s="13" t="s">
        <v>146</v>
      </c>
      <c r="AW109" s="13" t="s">
        <v>31</v>
      </c>
      <c r="AX109" s="13" t="s">
        <v>77</v>
      </c>
      <c r="AY109" s="236" t="s">
        <v>137</v>
      </c>
    </row>
    <row r="110" s="13" customFormat="1">
      <c r="A110" s="13"/>
      <c r="B110" s="226"/>
      <c r="C110" s="227"/>
      <c r="D110" s="219" t="s">
        <v>152</v>
      </c>
      <c r="E110" s="227"/>
      <c r="F110" s="229" t="s">
        <v>2011</v>
      </c>
      <c r="G110" s="227"/>
      <c r="H110" s="230">
        <v>3.2999999999999998</v>
      </c>
      <c r="I110" s="231"/>
      <c r="J110" s="227"/>
      <c r="K110" s="227"/>
      <c r="L110" s="232"/>
      <c r="M110" s="275"/>
      <c r="N110" s="276"/>
      <c r="O110" s="276"/>
      <c r="P110" s="276"/>
      <c r="Q110" s="276"/>
      <c r="R110" s="276"/>
      <c r="S110" s="276"/>
      <c r="T110" s="27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152</v>
      </c>
      <c r="AU110" s="236" t="s">
        <v>146</v>
      </c>
      <c r="AV110" s="13" t="s">
        <v>146</v>
      </c>
      <c r="AW110" s="13" t="s">
        <v>4</v>
      </c>
      <c r="AX110" s="13" t="s">
        <v>77</v>
      </c>
      <c r="AY110" s="236" t="s">
        <v>137</v>
      </c>
    </row>
    <row r="111" s="2" customFormat="1" ht="6.96" customHeight="1">
      <c r="A111" s="40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6"/>
      <c r="M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</sheetData>
  <sheetProtection sheet="1" autoFilter="0" formatColumns="0" formatRows="0" objects="1" scenarios="1" spinCount="100000" saltValue="vRoaoXeEKoggkVo/y0fNQc5hXl84x61R0ZJXjWOtmjJIkfcZSOqP055fHNNRZSfWe/bwAoJjTHRpfxVkfm2txQ==" hashValue="mWGhkwQAe0W3mLr381s03dUYPqPYBejQm2bpAfVuBUOTz6dryc0ikvI1eyciauyerFJzoPfgsfax9tEHOVVToQ==" algorithmName="SHA-512" password="CC35"/>
  <autoFilter ref="C83:K11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1/013254000"/>
    <hyperlink ref="F94" r:id="rId2" display="https://podminky.urs.cz/item/CS_URS_2024_01/024003001"/>
    <hyperlink ref="F99" r:id="rId3" display="https://podminky.urs.cz/item/CS_URS_2024_01/032002000"/>
    <hyperlink ref="F103" r:id="rId4" display="https://podminky.urs.cz/item/CS_URS_2024_01/034002000"/>
    <hyperlink ref="F108" r:id="rId5" display="https://podminky.urs.cz/item/CS_URS_2024_01/094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2012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2013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2014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2015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2016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2017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2018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2019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2020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2021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2022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76</v>
      </c>
      <c r="F18" s="289" t="s">
        <v>2023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2024</v>
      </c>
      <c r="F19" s="289" t="s">
        <v>2025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2026</v>
      </c>
      <c r="F20" s="289" t="s">
        <v>2027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2028</v>
      </c>
      <c r="F21" s="289" t="s">
        <v>2029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1867</v>
      </c>
      <c r="F22" s="289" t="s">
        <v>1868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2030</v>
      </c>
      <c r="F23" s="289" t="s">
        <v>2031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2032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2033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2034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2035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2036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2037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2038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2039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2040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123</v>
      </c>
      <c r="F36" s="289"/>
      <c r="G36" s="289" t="s">
        <v>2041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2042</v>
      </c>
      <c r="F37" s="289"/>
      <c r="G37" s="289" t="s">
        <v>2043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50</v>
      </c>
      <c r="F38" s="289"/>
      <c r="G38" s="289" t="s">
        <v>2044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51</v>
      </c>
      <c r="F39" s="289"/>
      <c r="G39" s="289" t="s">
        <v>2045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124</v>
      </c>
      <c r="F40" s="289"/>
      <c r="G40" s="289" t="s">
        <v>2046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125</v>
      </c>
      <c r="F41" s="289"/>
      <c r="G41" s="289" t="s">
        <v>2047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2048</v>
      </c>
      <c r="F42" s="289"/>
      <c r="G42" s="289" t="s">
        <v>2049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2050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2051</v>
      </c>
      <c r="F44" s="289"/>
      <c r="G44" s="289" t="s">
        <v>2052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127</v>
      </c>
      <c r="F45" s="289"/>
      <c r="G45" s="289" t="s">
        <v>2053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2054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2055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2056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2057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2058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2059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2060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2061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2062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2063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2064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2065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2066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2067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2068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2069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2070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2071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2072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2073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2074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2075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2076</v>
      </c>
      <c r="D76" s="307"/>
      <c r="E76" s="307"/>
      <c r="F76" s="307" t="s">
        <v>2077</v>
      </c>
      <c r="G76" s="308"/>
      <c r="H76" s="307" t="s">
        <v>51</v>
      </c>
      <c r="I76" s="307" t="s">
        <v>54</v>
      </c>
      <c r="J76" s="307" t="s">
        <v>2078</v>
      </c>
      <c r="K76" s="306"/>
    </row>
    <row r="77" s="1" customFormat="1" ht="17.25" customHeight="1">
      <c r="B77" s="304"/>
      <c r="C77" s="309" t="s">
        <v>2079</v>
      </c>
      <c r="D77" s="309"/>
      <c r="E77" s="309"/>
      <c r="F77" s="310" t="s">
        <v>2080</v>
      </c>
      <c r="G77" s="311"/>
      <c r="H77" s="309"/>
      <c r="I77" s="309"/>
      <c r="J77" s="309" t="s">
        <v>2081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50</v>
      </c>
      <c r="D79" s="314"/>
      <c r="E79" s="314"/>
      <c r="F79" s="315" t="s">
        <v>2082</v>
      </c>
      <c r="G79" s="316"/>
      <c r="H79" s="292" t="s">
        <v>2083</v>
      </c>
      <c r="I79" s="292" t="s">
        <v>2084</v>
      </c>
      <c r="J79" s="292">
        <v>20</v>
      </c>
      <c r="K79" s="306"/>
    </row>
    <row r="80" s="1" customFormat="1" ht="15" customHeight="1">
      <c r="B80" s="304"/>
      <c r="C80" s="292" t="s">
        <v>2085</v>
      </c>
      <c r="D80" s="292"/>
      <c r="E80" s="292"/>
      <c r="F80" s="315" t="s">
        <v>2082</v>
      </c>
      <c r="G80" s="316"/>
      <c r="H80" s="292" t="s">
        <v>2086</v>
      </c>
      <c r="I80" s="292" t="s">
        <v>2084</v>
      </c>
      <c r="J80" s="292">
        <v>120</v>
      </c>
      <c r="K80" s="306"/>
    </row>
    <row r="81" s="1" customFormat="1" ht="15" customHeight="1">
      <c r="B81" s="317"/>
      <c r="C81" s="292" t="s">
        <v>2087</v>
      </c>
      <c r="D81" s="292"/>
      <c r="E81" s="292"/>
      <c r="F81" s="315" t="s">
        <v>2088</v>
      </c>
      <c r="G81" s="316"/>
      <c r="H81" s="292" t="s">
        <v>2089</v>
      </c>
      <c r="I81" s="292" t="s">
        <v>2084</v>
      </c>
      <c r="J81" s="292">
        <v>50</v>
      </c>
      <c r="K81" s="306"/>
    </row>
    <row r="82" s="1" customFormat="1" ht="15" customHeight="1">
      <c r="B82" s="317"/>
      <c r="C82" s="292" t="s">
        <v>2090</v>
      </c>
      <c r="D82" s="292"/>
      <c r="E82" s="292"/>
      <c r="F82" s="315" t="s">
        <v>2082</v>
      </c>
      <c r="G82" s="316"/>
      <c r="H82" s="292" t="s">
        <v>2091</v>
      </c>
      <c r="I82" s="292" t="s">
        <v>2092</v>
      </c>
      <c r="J82" s="292"/>
      <c r="K82" s="306"/>
    </row>
    <row r="83" s="1" customFormat="1" ht="15" customHeight="1">
      <c r="B83" s="317"/>
      <c r="C83" s="318" t="s">
        <v>2093</v>
      </c>
      <c r="D83" s="318"/>
      <c r="E83" s="318"/>
      <c r="F83" s="319" t="s">
        <v>2088</v>
      </c>
      <c r="G83" s="318"/>
      <c r="H83" s="318" t="s">
        <v>2094</v>
      </c>
      <c r="I83" s="318" t="s">
        <v>2084</v>
      </c>
      <c r="J83" s="318">
        <v>15</v>
      </c>
      <c r="K83" s="306"/>
    </row>
    <row r="84" s="1" customFormat="1" ht="15" customHeight="1">
      <c r="B84" s="317"/>
      <c r="C84" s="318" t="s">
        <v>2095</v>
      </c>
      <c r="D84" s="318"/>
      <c r="E84" s="318"/>
      <c r="F84" s="319" t="s">
        <v>2088</v>
      </c>
      <c r="G84" s="318"/>
      <c r="H84" s="318" t="s">
        <v>2096</v>
      </c>
      <c r="I84" s="318" t="s">
        <v>2084</v>
      </c>
      <c r="J84" s="318">
        <v>15</v>
      </c>
      <c r="K84" s="306"/>
    </row>
    <row r="85" s="1" customFormat="1" ht="15" customHeight="1">
      <c r="B85" s="317"/>
      <c r="C85" s="318" t="s">
        <v>2097</v>
      </c>
      <c r="D85" s="318"/>
      <c r="E85" s="318"/>
      <c r="F85" s="319" t="s">
        <v>2088</v>
      </c>
      <c r="G85" s="318"/>
      <c r="H85" s="318" t="s">
        <v>2098</v>
      </c>
      <c r="I85" s="318" t="s">
        <v>2084</v>
      </c>
      <c r="J85" s="318">
        <v>20</v>
      </c>
      <c r="K85" s="306"/>
    </row>
    <row r="86" s="1" customFormat="1" ht="15" customHeight="1">
      <c r="B86" s="317"/>
      <c r="C86" s="318" t="s">
        <v>2099</v>
      </c>
      <c r="D86" s="318"/>
      <c r="E86" s="318"/>
      <c r="F86" s="319" t="s">
        <v>2088</v>
      </c>
      <c r="G86" s="318"/>
      <c r="H86" s="318" t="s">
        <v>2100</v>
      </c>
      <c r="I86" s="318" t="s">
        <v>2084</v>
      </c>
      <c r="J86" s="318">
        <v>20</v>
      </c>
      <c r="K86" s="306"/>
    </row>
    <row r="87" s="1" customFormat="1" ht="15" customHeight="1">
      <c r="B87" s="317"/>
      <c r="C87" s="292" t="s">
        <v>2101</v>
      </c>
      <c r="D87" s="292"/>
      <c r="E87" s="292"/>
      <c r="F87" s="315" t="s">
        <v>2088</v>
      </c>
      <c r="G87" s="316"/>
      <c r="H87" s="292" t="s">
        <v>2102</v>
      </c>
      <c r="I87" s="292" t="s">
        <v>2084</v>
      </c>
      <c r="J87" s="292">
        <v>50</v>
      </c>
      <c r="K87" s="306"/>
    </row>
    <row r="88" s="1" customFormat="1" ht="15" customHeight="1">
      <c r="B88" s="317"/>
      <c r="C88" s="292" t="s">
        <v>2103</v>
      </c>
      <c r="D88" s="292"/>
      <c r="E88" s="292"/>
      <c r="F88" s="315" t="s">
        <v>2088</v>
      </c>
      <c r="G88" s="316"/>
      <c r="H88" s="292" t="s">
        <v>2104</v>
      </c>
      <c r="I88" s="292" t="s">
        <v>2084</v>
      </c>
      <c r="J88" s="292">
        <v>20</v>
      </c>
      <c r="K88" s="306"/>
    </row>
    <row r="89" s="1" customFormat="1" ht="15" customHeight="1">
      <c r="B89" s="317"/>
      <c r="C89" s="292" t="s">
        <v>2105</v>
      </c>
      <c r="D89" s="292"/>
      <c r="E89" s="292"/>
      <c r="F89" s="315" t="s">
        <v>2088</v>
      </c>
      <c r="G89" s="316"/>
      <c r="H89" s="292" t="s">
        <v>2106</v>
      </c>
      <c r="I89" s="292" t="s">
        <v>2084</v>
      </c>
      <c r="J89" s="292">
        <v>20</v>
      </c>
      <c r="K89" s="306"/>
    </row>
    <row r="90" s="1" customFormat="1" ht="15" customHeight="1">
      <c r="B90" s="317"/>
      <c r="C90" s="292" t="s">
        <v>2107</v>
      </c>
      <c r="D90" s="292"/>
      <c r="E90" s="292"/>
      <c r="F90" s="315" t="s">
        <v>2088</v>
      </c>
      <c r="G90" s="316"/>
      <c r="H90" s="292" t="s">
        <v>2108</v>
      </c>
      <c r="I90" s="292" t="s">
        <v>2084</v>
      </c>
      <c r="J90" s="292">
        <v>50</v>
      </c>
      <c r="K90" s="306"/>
    </row>
    <row r="91" s="1" customFormat="1" ht="15" customHeight="1">
      <c r="B91" s="317"/>
      <c r="C91" s="292" t="s">
        <v>2109</v>
      </c>
      <c r="D91" s="292"/>
      <c r="E91" s="292"/>
      <c r="F91" s="315" t="s">
        <v>2088</v>
      </c>
      <c r="G91" s="316"/>
      <c r="H91" s="292" t="s">
        <v>2109</v>
      </c>
      <c r="I91" s="292" t="s">
        <v>2084</v>
      </c>
      <c r="J91" s="292">
        <v>50</v>
      </c>
      <c r="K91" s="306"/>
    </row>
    <row r="92" s="1" customFormat="1" ht="15" customHeight="1">
      <c r="B92" s="317"/>
      <c r="C92" s="292" t="s">
        <v>2110</v>
      </c>
      <c r="D92" s="292"/>
      <c r="E92" s="292"/>
      <c r="F92" s="315" t="s">
        <v>2088</v>
      </c>
      <c r="G92" s="316"/>
      <c r="H92" s="292" t="s">
        <v>2111</v>
      </c>
      <c r="I92" s="292" t="s">
        <v>2084</v>
      </c>
      <c r="J92" s="292">
        <v>255</v>
      </c>
      <c r="K92" s="306"/>
    </row>
    <row r="93" s="1" customFormat="1" ht="15" customHeight="1">
      <c r="B93" s="317"/>
      <c r="C93" s="292" t="s">
        <v>2112</v>
      </c>
      <c r="D93" s="292"/>
      <c r="E93" s="292"/>
      <c r="F93" s="315" t="s">
        <v>2082</v>
      </c>
      <c r="G93" s="316"/>
      <c r="H93" s="292" t="s">
        <v>2113</v>
      </c>
      <c r="I93" s="292" t="s">
        <v>2114</v>
      </c>
      <c r="J93" s="292"/>
      <c r="K93" s="306"/>
    </row>
    <row r="94" s="1" customFormat="1" ht="15" customHeight="1">
      <c r="B94" s="317"/>
      <c r="C94" s="292" t="s">
        <v>2115</v>
      </c>
      <c r="D94" s="292"/>
      <c r="E94" s="292"/>
      <c r="F94" s="315" t="s">
        <v>2082</v>
      </c>
      <c r="G94" s="316"/>
      <c r="H94" s="292" t="s">
        <v>2116</v>
      </c>
      <c r="I94" s="292" t="s">
        <v>2117</v>
      </c>
      <c r="J94" s="292"/>
      <c r="K94" s="306"/>
    </row>
    <row r="95" s="1" customFormat="1" ht="15" customHeight="1">
      <c r="B95" s="317"/>
      <c r="C95" s="292" t="s">
        <v>2118</v>
      </c>
      <c r="D95" s="292"/>
      <c r="E95" s="292"/>
      <c r="F95" s="315" t="s">
        <v>2082</v>
      </c>
      <c r="G95" s="316"/>
      <c r="H95" s="292" t="s">
        <v>2118</v>
      </c>
      <c r="I95" s="292" t="s">
        <v>2117</v>
      </c>
      <c r="J95" s="292"/>
      <c r="K95" s="306"/>
    </row>
    <row r="96" s="1" customFormat="1" ht="15" customHeight="1">
      <c r="B96" s="317"/>
      <c r="C96" s="292" t="s">
        <v>35</v>
      </c>
      <c r="D96" s="292"/>
      <c r="E96" s="292"/>
      <c r="F96" s="315" t="s">
        <v>2082</v>
      </c>
      <c r="G96" s="316"/>
      <c r="H96" s="292" t="s">
        <v>2119</v>
      </c>
      <c r="I96" s="292" t="s">
        <v>2117</v>
      </c>
      <c r="J96" s="292"/>
      <c r="K96" s="306"/>
    </row>
    <row r="97" s="1" customFormat="1" ht="15" customHeight="1">
      <c r="B97" s="317"/>
      <c r="C97" s="292" t="s">
        <v>45</v>
      </c>
      <c r="D97" s="292"/>
      <c r="E97" s="292"/>
      <c r="F97" s="315" t="s">
        <v>2082</v>
      </c>
      <c r="G97" s="316"/>
      <c r="H97" s="292" t="s">
        <v>2120</v>
      </c>
      <c r="I97" s="292" t="s">
        <v>2117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2121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2076</v>
      </c>
      <c r="D103" s="307"/>
      <c r="E103" s="307"/>
      <c r="F103" s="307" t="s">
        <v>2077</v>
      </c>
      <c r="G103" s="308"/>
      <c r="H103" s="307" t="s">
        <v>51</v>
      </c>
      <c r="I103" s="307" t="s">
        <v>54</v>
      </c>
      <c r="J103" s="307" t="s">
        <v>2078</v>
      </c>
      <c r="K103" s="306"/>
    </row>
    <row r="104" s="1" customFormat="1" ht="17.25" customHeight="1">
      <c r="B104" s="304"/>
      <c r="C104" s="309" t="s">
        <v>2079</v>
      </c>
      <c r="D104" s="309"/>
      <c r="E104" s="309"/>
      <c r="F104" s="310" t="s">
        <v>2080</v>
      </c>
      <c r="G104" s="311"/>
      <c r="H104" s="309"/>
      <c r="I104" s="309"/>
      <c r="J104" s="309" t="s">
        <v>2081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50</v>
      </c>
      <c r="D106" s="314"/>
      <c r="E106" s="314"/>
      <c r="F106" s="315" t="s">
        <v>2082</v>
      </c>
      <c r="G106" s="292"/>
      <c r="H106" s="292" t="s">
        <v>2122</v>
      </c>
      <c r="I106" s="292" t="s">
        <v>2084</v>
      </c>
      <c r="J106" s="292">
        <v>20</v>
      </c>
      <c r="K106" s="306"/>
    </row>
    <row r="107" s="1" customFormat="1" ht="15" customHeight="1">
      <c r="B107" s="304"/>
      <c r="C107" s="292" t="s">
        <v>2085</v>
      </c>
      <c r="D107" s="292"/>
      <c r="E107" s="292"/>
      <c r="F107" s="315" t="s">
        <v>2082</v>
      </c>
      <c r="G107" s="292"/>
      <c r="H107" s="292" t="s">
        <v>2122</v>
      </c>
      <c r="I107" s="292" t="s">
        <v>2084</v>
      </c>
      <c r="J107" s="292">
        <v>120</v>
      </c>
      <c r="K107" s="306"/>
    </row>
    <row r="108" s="1" customFormat="1" ht="15" customHeight="1">
      <c r="B108" s="317"/>
      <c r="C108" s="292" t="s">
        <v>2087</v>
      </c>
      <c r="D108" s="292"/>
      <c r="E108" s="292"/>
      <c r="F108" s="315" t="s">
        <v>2088</v>
      </c>
      <c r="G108" s="292"/>
      <c r="H108" s="292" t="s">
        <v>2122</v>
      </c>
      <c r="I108" s="292" t="s">
        <v>2084</v>
      </c>
      <c r="J108" s="292">
        <v>50</v>
      </c>
      <c r="K108" s="306"/>
    </row>
    <row r="109" s="1" customFormat="1" ht="15" customHeight="1">
      <c r="B109" s="317"/>
      <c r="C109" s="292" t="s">
        <v>2090</v>
      </c>
      <c r="D109" s="292"/>
      <c r="E109" s="292"/>
      <c r="F109" s="315" t="s">
        <v>2082</v>
      </c>
      <c r="G109" s="292"/>
      <c r="H109" s="292" t="s">
        <v>2122</v>
      </c>
      <c r="I109" s="292" t="s">
        <v>2092</v>
      </c>
      <c r="J109" s="292"/>
      <c r="K109" s="306"/>
    </row>
    <row r="110" s="1" customFormat="1" ht="15" customHeight="1">
      <c r="B110" s="317"/>
      <c r="C110" s="292" t="s">
        <v>2101</v>
      </c>
      <c r="D110" s="292"/>
      <c r="E110" s="292"/>
      <c r="F110" s="315" t="s">
        <v>2088</v>
      </c>
      <c r="G110" s="292"/>
      <c r="H110" s="292" t="s">
        <v>2122</v>
      </c>
      <c r="I110" s="292" t="s">
        <v>2084</v>
      </c>
      <c r="J110" s="292">
        <v>50</v>
      </c>
      <c r="K110" s="306"/>
    </row>
    <row r="111" s="1" customFormat="1" ht="15" customHeight="1">
      <c r="B111" s="317"/>
      <c r="C111" s="292" t="s">
        <v>2109</v>
      </c>
      <c r="D111" s="292"/>
      <c r="E111" s="292"/>
      <c r="F111" s="315" t="s">
        <v>2088</v>
      </c>
      <c r="G111" s="292"/>
      <c r="H111" s="292" t="s">
        <v>2122</v>
      </c>
      <c r="I111" s="292" t="s">
        <v>2084</v>
      </c>
      <c r="J111" s="292">
        <v>50</v>
      </c>
      <c r="K111" s="306"/>
    </row>
    <row r="112" s="1" customFormat="1" ht="15" customHeight="1">
      <c r="B112" s="317"/>
      <c r="C112" s="292" t="s">
        <v>2107</v>
      </c>
      <c r="D112" s="292"/>
      <c r="E112" s="292"/>
      <c r="F112" s="315" t="s">
        <v>2088</v>
      </c>
      <c r="G112" s="292"/>
      <c r="H112" s="292" t="s">
        <v>2122</v>
      </c>
      <c r="I112" s="292" t="s">
        <v>2084</v>
      </c>
      <c r="J112" s="292">
        <v>50</v>
      </c>
      <c r="K112" s="306"/>
    </row>
    <row r="113" s="1" customFormat="1" ht="15" customHeight="1">
      <c r="B113" s="317"/>
      <c r="C113" s="292" t="s">
        <v>50</v>
      </c>
      <c r="D113" s="292"/>
      <c r="E113" s="292"/>
      <c r="F113" s="315" t="s">
        <v>2082</v>
      </c>
      <c r="G113" s="292"/>
      <c r="H113" s="292" t="s">
        <v>2123</v>
      </c>
      <c r="I113" s="292" t="s">
        <v>2084</v>
      </c>
      <c r="J113" s="292">
        <v>20</v>
      </c>
      <c r="K113" s="306"/>
    </row>
    <row r="114" s="1" customFormat="1" ht="15" customHeight="1">
      <c r="B114" s="317"/>
      <c r="C114" s="292" t="s">
        <v>2124</v>
      </c>
      <c r="D114" s="292"/>
      <c r="E114" s="292"/>
      <c r="F114" s="315" t="s">
        <v>2082</v>
      </c>
      <c r="G114" s="292"/>
      <c r="H114" s="292" t="s">
        <v>2125</v>
      </c>
      <c r="I114" s="292" t="s">
        <v>2084</v>
      </c>
      <c r="J114" s="292">
        <v>120</v>
      </c>
      <c r="K114" s="306"/>
    </row>
    <row r="115" s="1" customFormat="1" ht="15" customHeight="1">
      <c r="B115" s="317"/>
      <c r="C115" s="292" t="s">
        <v>35</v>
      </c>
      <c r="D115" s="292"/>
      <c r="E115" s="292"/>
      <c r="F115" s="315" t="s">
        <v>2082</v>
      </c>
      <c r="G115" s="292"/>
      <c r="H115" s="292" t="s">
        <v>2126</v>
      </c>
      <c r="I115" s="292" t="s">
        <v>2117</v>
      </c>
      <c r="J115" s="292"/>
      <c r="K115" s="306"/>
    </row>
    <row r="116" s="1" customFormat="1" ht="15" customHeight="1">
      <c r="B116" s="317"/>
      <c r="C116" s="292" t="s">
        <v>45</v>
      </c>
      <c r="D116" s="292"/>
      <c r="E116" s="292"/>
      <c r="F116" s="315" t="s">
        <v>2082</v>
      </c>
      <c r="G116" s="292"/>
      <c r="H116" s="292" t="s">
        <v>2127</v>
      </c>
      <c r="I116" s="292" t="s">
        <v>2117</v>
      </c>
      <c r="J116" s="292"/>
      <c r="K116" s="306"/>
    </row>
    <row r="117" s="1" customFormat="1" ht="15" customHeight="1">
      <c r="B117" s="317"/>
      <c r="C117" s="292" t="s">
        <v>54</v>
      </c>
      <c r="D117" s="292"/>
      <c r="E117" s="292"/>
      <c r="F117" s="315" t="s">
        <v>2082</v>
      </c>
      <c r="G117" s="292"/>
      <c r="H117" s="292" t="s">
        <v>2128</v>
      </c>
      <c r="I117" s="292" t="s">
        <v>2129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2130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2076</v>
      </c>
      <c r="D123" s="307"/>
      <c r="E123" s="307"/>
      <c r="F123" s="307" t="s">
        <v>2077</v>
      </c>
      <c r="G123" s="308"/>
      <c r="H123" s="307" t="s">
        <v>51</v>
      </c>
      <c r="I123" s="307" t="s">
        <v>54</v>
      </c>
      <c r="J123" s="307" t="s">
        <v>2078</v>
      </c>
      <c r="K123" s="336"/>
    </row>
    <row r="124" s="1" customFormat="1" ht="17.25" customHeight="1">
      <c r="B124" s="335"/>
      <c r="C124" s="309" t="s">
        <v>2079</v>
      </c>
      <c r="D124" s="309"/>
      <c r="E124" s="309"/>
      <c r="F124" s="310" t="s">
        <v>2080</v>
      </c>
      <c r="G124" s="311"/>
      <c r="H124" s="309"/>
      <c r="I124" s="309"/>
      <c r="J124" s="309" t="s">
        <v>2081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2085</v>
      </c>
      <c r="D126" s="314"/>
      <c r="E126" s="314"/>
      <c r="F126" s="315" t="s">
        <v>2082</v>
      </c>
      <c r="G126" s="292"/>
      <c r="H126" s="292" t="s">
        <v>2122</v>
      </c>
      <c r="I126" s="292" t="s">
        <v>2084</v>
      </c>
      <c r="J126" s="292">
        <v>120</v>
      </c>
      <c r="K126" s="340"/>
    </row>
    <row r="127" s="1" customFormat="1" ht="15" customHeight="1">
      <c r="B127" s="337"/>
      <c r="C127" s="292" t="s">
        <v>2131</v>
      </c>
      <c r="D127" s="292"/>
      <c r="E127" s="292"/>
      <c r="F127" s="315" t="s">
        <v>2082</v>
      </c>
      <c r="G127" s="292"/>
      <c r="H127" s="292" t="s">
        <v>2132</v>
      </c>
      <c r="I127" s="292" t="s">
        <v>2084</v>
      </c>
      <c r="J127" s="292" t="s">
        <v>2133</v>
      </c>
      <c r="K127" s="340"/>
    </row>
    <row r="128" s="1" customFormat="1" ht="15" customHeight="1">
      <c r="B128" s="337"/>
      <c r="C128" s="292" t="s">
        <v>2030</v>
      </c>
      <c r="D128" s="292"/>
      <c r="E128" s="292"/>
      <c r="F128" s="315" t="s">
        <v>2082</v>
      </c>
      <c r="G128" s="292"/>
      <c r="H128" s="292" t="s">
        <v>2134</v>
      </c>
      <c r="I128" s="292" t="s">
        <v>2084</v>
      </c>
      <c r="J128" s="292" t="s">
        <v>2133</v>
      </c>
      <c r="K128" s="340"/>
    </row>
    <row r="129" s="1" customFormat="1" ht="15" customHeight="1">
      <c r="B129" s="337"/>
      <c r="C129" s="292" t="s">
        <v>2093</v>
      </c>
      <c r="D129" s="292"/>
      <c r="E129" s="292"/>
      <c r="F129" s="315" t="s">
        <v>2088</v>
      </c>
      <c r="G129" s="292"/>
      <c r="H129" s="292" t="s">
        <v>2094</v>
      </c>
      <c r="I129" s="292" t="s">
        <v>2084</v>
      </c>
      <c r="J129" s="292">
        <v>15</v>
      </c>
      <c r="K129" s="340"/>
    </row>
    <row r="130" s="1" customFormat="1" ht="15" customHeight="1">
      <c r="B130" s="337"/>
      <c r="C130" s="318" t="s">
        <v>2095</v>
      </c>
      <c r="D130" s="318"/>
      <c r="E130" s="318"/>
      <c r="F130" s="319" t="s">
        <v>2088</v>
      </c>
      <c r="G130" s="318"/>
      <c r="H130" s="318" t="s">
        <v>2096</v>
      </c>
      <c r="I130" s="318" t="s">
        <v>2084</v>
      </c>
      <c r="J130" s="318">
        <v>15</v>
      </c>
      <c r="K130" s="340"/>
    </row>
    <row r="131" s="1" customFormat="1" ht="15" customHeight="1">
      <c r="B131" s="337"/>
      <c r="C131" s="318" t="s">
        <v>2097</v>
      </c>
      <c r="D131" s="318"/>
      <c r="E131" s="318"/>
      <c r="F131" s="319" t="s">
        <v>2088</v>
      </c>
      <c r="G131" s="318"/>
      <c r="H131" s="318" t="s">
        <v>2098</v>
      </c>
      <c r="I131" s="318" t="s">
        <v>2084</v>
      </c>
      <c r="J131" s="318">
        <v>20</v>
      </c>
      <c r="K131" s="340"/>
    </row>
    <row r="132" s="1" customFormat="1" ht="15" customHeight="1">
      <c r="B132" s="337"/>
      <c r="C132" s="318" t="s">
        <v>2099</v>
      </c>
      <c r="D132" s="318"/>
      <c r="E132" s="318"/>
      <c r="F132" s="319" t="s">
        <v>2088</v>
      </c>
      <c r="G132" s="318"/>
      <c r="H132" s="318" t="s">
        <v>2100</v>
      </c>
      <c r="I132" s="318" t="s">
        <v>2084</v>
      </c>
      <c r="J132" s="318">
        <v>20</v>
      </c>
      <c r="K132" s="340"/>
    </row>
    <row r="133" s="1" customFormat="1" ht="15" customHeight="1">
      <c r="B133" s="337"/>
      <c r="C133" s="292" t="s">
        <v>2087</v>
      </c>
      <c r="D133" s="292"/>
      <c r="E133" s="292"/>
      <c r="F133" s="315" t="s">
        <v>2088</v>
      </c>
      <c r="G133" s="292"/>
      <c r="H133" s="292" t="s">
        <v>2122</v>
      </c>
      <c r="I133" s="292" t="s">
        <v>2084</v>
      </c>
      <c r="J133" s="292">
        <v>50</v>
      </c>
      <c r="K133" s="340"/>
    </row>
    <row r="134" s="1" customFormat="1" ht="15" customHeight="1">
      <c r="B134" s="337"/>
      <c r="C134" s="292" t="s">
        <v>2101</v>
      </c>
      <c r="D134" s="292"/>
      <c r="E134" s="292"/>
      <c r="F134" s="315" t="s">
        <v>2088</v>
      </c>
      <c r="G134" s="292"/>
      <c r="H134" s="292" t="s">
        <v>2122</v>
      </c>
      <c r="I134" s="292" t="s">
        <v>2084</v>
      </c>
      <c r="J134" s="292">
        <v>50</v>
      </c>
      <c r="K134" s="340"/>
    </row>
    <row r="135" s="1" customFormat="1" ht="15" customHeight="1">
      <c r="B135" s="337"/>
      <c r="C135" s="292" t="s">
        <v>2107</v>
      </c>
      <c r="D135" s="292"/>
      <c r="E135" s="292"/>
      <c r="F135" s="315" t="s">
        <v>2088</v>
      </c>
      <c r="G135" s="292"/>
      <c r="H135" s="292" t="s">
        <v>2122</v>
      </c>
      <c r="I135" s="292" t="s">
        <v>2084</v>
      </c>
      <c r="J135" s="292">
        <v>50</v>
      </c>
      <c r="K135" s="340"/>
    </row>
    <row r="136" s="1" customFormat="1" ht="15" customHeight="1">
      <c r="B136" s="337"/>
      <c r="C136" s="292" t="s">
        <v>2109</v>
      </c>
      <c r="D136" s="292"/>
      <c r="E136" s="292"/>
      <c r="F136" s="315" t="s">
        <v>2088</v>
      </c>
      <c r="G136" s="292"/>
      <c r="H136" s="292" t="s">
        <v>2122</v>
      </c>
      <c r="I136" s="292" t="s">
        <v>2084</v>
      </c>
      <c r="J136" s="292">
        <v>50</v>
      </c>
      <c r="K136" s="340"/>
    </row>
    <row r="137" s="1" customFormat="1" ht="15" customHeight="1">
      <c r="B137" s="337"/>
      <c r="C137" s="292" t="s">
        <v>2110</v>
      </c>
      <c r="D137" s="292"/>
      <c r="E137" s="292"/>
      <c r="F137" s="315" t="s">
        <v>2088</v>
      </c>
      <c r="G137" s="292"/>
      <c r="H137" s="292" t="s">
        <v>2135</v>
      </c>
      <c r="I137" s="292" t="s">
        <v>2084</v>
      </c>
      <c r="J137" s="292">
        <v>255</v>
      </c>
      <c r="K137" s="340"/>
    </row>
    <row r="138" s="1" customFormat="1" ht="15" customHeight="1">
      <c r="B138" s="337"/>
      <c r="C138" s="292" t="s">
        <v>2112</v>
      </c>
      <c r="D138" s="292"/>
      <c r="E138" s="292"/>
      <c r="F138" s="315" t="s">
        <v>2082</v>
      </c>
      <c r="G138" s="292"/>
      <c r="H138" s="292" t="s">
        <v>2136</v>
      </c>
      <c r="I138" s="292" t="s">
        <v>2114</v>
      </c>
      <c r="J138" s="292"/>
      <c r="K138" s="340"/>
    </row>
    <row r="139" s="1" customFormat="1" ht="15" customHeight="1">
      <c r="B139" s="337"/>
      <c r="C139" s="292" t="s">
        <v>2115</v>
      </c>
      <c r="D139" s="292"/>
      <c r="E139" s="292"/>
      <c r="F139" s="315" t="s">
        <v>2082</v>
      </c>
      <c r="G139" s="292"/>
      <c r="H139" s="292" t="s">
        <v>2137</v>
      </c>
      <c r="I139" s="292" t="s">
        <v>2117</v>
      </c>
      <c r="J139" s="292"/>
      <c r="K139" s="340"/>
    </row>
    <row r="140" s="1" customFormat="1" ht="15" customHeight="1">
      <c r="B140" s="337"/>
      <c r="C140" s="292" t="s">
        <v>2118</v>
      </c>
      <c r="D140" s="292"/>
      <c r="E140" s="292"/>
      <c r="F140" s="315" t="s">
        <v>2082</v>
      </c>
      <c r="G140" s="292"/>
      <c r="H140" s="292" t="s">
        <v>2118</v>
      </c>
      <c r="I140" s="292" t="s">
        <v>2117</v>
      </c>
      <c r="J140" s="292"/>
      <c r="K140" s="340"/>
    </row>
    <row r="141" s="1" customFormat="1" ht="15" customHeight="1">
      <c r="B141" s="337"/>
      <c r="C141" s="292" t="s">
        <v>35</v>
      </c>
      <c r="D141" s="292"/>
      <c r="E141" s="292"/>
      <c r="F141" s="315" t="s">
        <v>2082</v>
      </c>
      <c r="G141" s="292"/>
      <c r="H141" s="292" t="s">
        <v>2138</v>
      </c>
      <c r="I141" s="292" t="s">
        <v>2117</v>
      </c>
      <c r="J141" s="292"/>
      <c r="K141" s="340"/>
    </row>
    <row r="142" s="1" customFormat="1" ht="15" customHeight="1">
      <c r="B142" s="337"/>
      <c r="C142" s="292" t="s">
        <v>2139</v>
      </c>
      <c r="D142" s="292"/>
      <c r="E142" s="292"/>
      <c r="F142" s="315" t="s">
        <v>2082</v>
      </c>
      <c r="G142" s="292"/>
      <c r="H142" s="292" t="s">
        <v>2140</v>
      </c>
      <c r="I142" s="292" t="s">
        <v>2117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2141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2076</v>
      </c>
      <c r="D148" s="307"/>
      <c r="E148" s="307"/>
      <c r="F148" s="307" t="s">
        <v>2077</v>
      </c>
      <c r="G148" s="308"/>
      <c r="H148" s="307" t="s">
        <v>51</v>
      </c>
      <c r="I148" s="307" t="s">
        <v>54</v>
      </c>
      <c r="J148" s="307" t="s">
        <v>2078</v>
      </c>
      <c r="K148" s="306"/>
    </row>
    <row r="149" s="1" customFormat="1" ht="17.25" customHeight="1">
      <c r="B149" s="304"/>
      <c r="C149" s="309" t="s">
        <v>2079</v>
      </c>
      <c r="D149" s="309"/>
      <c r="E149" s="309"/>
      <c r="F149" s="310" t="s">
        <v>2080</v>
      </c>
      <c r="G149" s="311"/>
      <c r="H149" s="309"/>
      <c r="I149" s="309"/>
      <c r="J149" s="309" t="s">
        <v>2081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2085</v>
      </c>
      <c r="D151" s="292"/>
      <c r="E151" s="292"/>
      <c r="F151" s="345" t="s">
        <v>2082</v>
      </c>
      <c r="G151" s="292"/>
      <c r="H151" s="344" t="s">
        <v>2122</v>
      </c>
      <c r="I151" s="344" t="s">
        <v>2084</v>
      </c>
      <c r="J151" s="344">
        <v>120</v>
      </c>
      <c r="K151" s="340"/>
    </row>
    <row r="152" s="1" customFormat="1" ht="15" customHeight="1">
      <c r="B152" s="317"/>
      <c r="C152" s="344" t="s">
        <v>2131</v>
      </c>
      <c r="D152" s="292"/>
      <c r="E152" s="292"/>
      <c r="F152" s="345" t="s">
        <v>2082</v>
      </c>
      <c r="G152" s="292"/>
      <c r="H152" s="344" t="s">
        <v>2142</v>
      </c>
      <c r="I152" s="344" t="s">
        <v>2084</v>
      </c>
      <c r="J152" s="344" t="s">
        <v>2133</v>
      </c>
      <c r="K152" s="340"/>
    </row>
    <row r="153" s="1" customFormat="1" ht="15" customHeight="1">
      <c r="B153" s="317"/>
      <c r="C153" s="344" t="s">
        <v>2030</v>
      </c>
      <c r="D153" s="292"/>
      <c r="E153" s="292"/>
      <c r="F153" s="345" t="s">
        <v>2082</v>
      </c>
      <c r="G153" s="292"/>
      <c r="H153" s="344" t="s">
        <v>2143</v>
      </c>
      <c r="I153" s="344" t="s">
        <v>2084</v>
      </c>
      <c r="J153" s="344" t="s">
        <v>2133</v>
      </c>
      <c r="K153" s="340"/>
    </row>
    <row r="154" s="1" customFormat="1" ht="15" customHeight="1">
      <c r="B154" s="317"/>
      <c r="C154" s="344" t="s">
        <v>2087</v>
      </c>
      <c r="D154" s="292"/>
      <c r="E154" s="292"/>
      <c r="F154" s="345" t="s">
        <v>2088</v>
      </c>
      <c r="G154" s="292"/>
      <c r="H154" s="344" t="s">
        <v>2122</v>
      </c>
      <c r="I154" s="344" t="s">
        <v>2084</v>
      </c>
      <c r="J154" s="344">
        <v>50</v>
      </c>
      <c r="K154" s="340"/>
    </row>
    <row r="155" s="1" customFormat="1" ht="15" customHeight="1">
      <c r="B155" s="317"/>
      <c r="C155" s="344" t="s">
        <v>2090</v>
      </c>
      <c r="D155" s="292"/>
      <c r="E155" s="292"/>
      <c r="F155" s="345" t="s">
        <v>2082</v>
      </c>
      <c r="G155" s="292"/>
      <c r="H155" s="344" t="s">
        <v>2122</v>
      </c>
      <c r="I155" s="344" t="s">
        <v>2092</v>
      </c>
      <c r="J155" s="344"/>
      <c r="K155" s="340"/>
    </row>
    <row r="156" s="1" customFormat="1" ht="15" customHeight="1">
      <c r="B156" s="317"/>
      <c r="C156" s="344" t="s">
        <v>2101</v>
      </c>
      <c r="D156" s="292"/>
      <c r="E156" s="292"/>
      <c r="F156" s="345" t="s">
        <v>2088</v>
      </c>
      <c r="G156" s="292"/>
      <c r="H156" s="344" t="s">
        <v>2122</v>
      </c>
      <c r="I156" s="344" t="s">
        <v>2084</v>
      </c>
      <c r="J156" s="344">
        <v>50</v>
      </c>
      <c r="K156" s="340"/>
    </row>
    <row r="157" s="1" customFormat="1" ht="15" customHeight="1">
      <c r="B157" s="317"/>
      <c r="C157" s="344" t="s">
        <v>2109</v>
      </c>
      <c r="D157" s="292"/>
      <c r="E157" s="292"/>
      <c r="F157" s="345" t="s">
        <v>2088</v>
      </c>
      <c r="G157" s="292"/>
      <c r="H157" s="344" t="s">
        <v>2122</v>
      </c>
      <c r="I157" s="344" t="s">
        <v>2084</v>
      </c>
      <c r="J157" s="344">
        <v>50</v>
      </c>
      <c r="K157" s="340"/>
    </row>
    <row r="158" s="1" customFormat="1" ht="15" customHeight="1">
      <c r="B158" s="317"/>
      <c r="C158" s="344" t="s">
        <v>2107</v>
      </c>
      <c r="D158" s="292"/>
      <c r="E158" s="292"/>
      <c r="F158" s="345" t="s">
        <v>2088</v>
      </c>
      <c r="G158" s="292"/>
      <c r="H158" s="344" t="s">
        <v>2122</v>
      </c>
      <c r="I158" s="344" t="s">
        <v>2084</v>
      </c>
      <c r="J158" s="344">
        <v>50</v>
      </c>
      <c r="K158" s="340"/>
    </row>
    <row r="159" s="1" customFormat="1" ht="15" customHeight="1">
      <c r="B159" s="317"/>
      <c r="C159" s="344" t="s">
        <v>107</v>
      </c>
      <c r="D159" s="292"/>
      <c r="E159" s="292"/>
      <c r="F159" s="345" t="s">
        <v>2082</v>
      </c>
      <c r="G159" s="292"/>
      <c r="H159" s="344" t="s">
        <v>2144</v>
      </c>
      <c r="I159" s="344" t="s">
        <v>2084</v>
      </c>
      <c r="J159" s="344" t="s">
        <v>2145</v>
      </c>
      <c r="K159" s="340"/>
    </row>
    <row r="160" s="1" customFormat="1" ht="15" customHeight="1">
      <c r="B160" s="317"/>
      <c r="C160" s="344" t="s">
        <v>2146</v>
      </c>
      <c r="D160" s="292"/>
      <c r="E160" s="292"/>
      <c r="F160" s="345" t="s">
        <v>2082</v>
      </c>
      <c r="G160" s="292"/>
      <c r="H160" s="344" t="s">
        <v>2147</v>
      </c>
      <c r="I160" s="344" t="s">
        <v>2117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2148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2076</v>
      </c>
      <c r="D166" s="307"/>
      <c r="E166" s="307"/>
      <c r="F166" s="307" t="s">
        <v>2077</v>
      </c>
      <c r="G166" s="349"/>
      <c r="H166" s="350" t="s">
        <v>51</v>
      </c>
      <c r="I166" s="350" t="s">
        <v>54</v>
      </c>
      <c r="J166" s="307" t="s">
        <v>2078</v>
      </c>
      <c r="K166" s="284"/>
    </row>
    <row r="167" s="1" customFormat="1" ht="17.25" customHeight="1">
      <c r="B167" s="285"/>
      <c r="C167" s="309" t="s">
        <v>2079</v>
      </c>
      <c r="D167" s="309"/>
      <c r="E167" s="309"/>
      <c r="F167" s="310" t="s">
        <v>2080</v>
      </c>
      <c r="G167" s="351"/>
      <c r="H167" s="352"/>
      <c r="I167" s="352"/>
      <c r="J167" s="309" t="s">
        <v>2081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2085</v>
      </c>
      <c r="D169" s="292"/>
      <c r="E169" s="292"/>
      <c r="F169" s="315" t="s">
        <v>2082</v>
      </c>
      <c r="G169" s="292"/>
      <c r="H169" s="292" t="s">
        <v>2122</v>
      </c>
      <c r="I169" s="292" t="s">
        <v>2084</v>
      </c>
      <c r="J169" s="292">
        <v>120</v>
      </c>
      <c r="K169" s="340"/>
    </row>
    <row r="170" s="1" customFormat="1" ht="15" customHeight="1">
      <c r="B170" s="317"/>
      <c r="C170" s="292" t="s">
        <v>2131</v>
      </c>
      <c r="D170" s="292"/>
      <c r="E170" s="292"/>
      <c r="F170" s="315" t="s">
        <v>2082</v>
      </c>
      <c r="G170" s="292"/>
      <c r="H170" s="292" t="s">
        <v>2132</v>
      </c>
      <c r="I170" s="292" t="s">
        <v>2084</v>
      </c>
      <c r="J170" s="292" t="s">
        <v>2133</v>
      </c>
      <c r="K170" s="340"/>
    </row>
    <row r="171" s="1" customFormat="1" ht="15" customHeight="1">
      <c r="B171" s="317"/>
      <c r="C171" s="292" t="s">
        <v>2030</v>
      </c>
      <c r="D171" s="292"/>
      <c r="E171" s="292"/>
      <c r="F171" s="315" t="s">
        <v>2082</v>
      </c>
      <c r="G171" s="292"/>
      <c r="H171" s="292" t="s">
        <v>2149</v>
      </c>
      <c r="I171" s="292" t="s">
        <v>2084</v>
      </c>
      <c r="J171" s="292" t="s">
        <v>2133</v>
      </c>
      <c r="K171" s="340"/>
    </row>
    <row r="172" s="1" customFormat="1" ht="15" customHeight="1">
      <c r="B172" s="317"/>
      <c r="C172" s="292" t="s">
        <v>2087</v>
      </c>
      <c r="D172" s="292"/>
      <c r="E172" s="292"/>
      <c r="F172" s="315" t="s">
        <v>2088</v>
      </c>
      <c r="G172" s="292"/>
      <c r="H172" s="292" t="s">
        <v>2149</v>
      </c>
      <c r="I172" s="292" t="s">
        <v>2084</v>
      </c>
      <c r="J172" s="292">
        <v>50</v>
      </c>
      <c r="K172" s="340"/>
    </row>
    <row r="173" s="1" customFormat="1" ht="15" customHeight="1">
      <c r="B173" s="317"/>
      <c r="C173" s="292" t="s">
        <v>2090</v>
      </c>
      <c r="D173" s="292"/>
      <c r="E173" s="292"/>
      <c r="F173" s="315" t="s">
        <v>2082</v>
      </c>
      <c r="G173" s="292"/>
      <c r="H173" s="292" t="s">
        <v>2149</v>
      </c>
      <c r="I173" s="292" t="s">
        <v>2092</v>
      </c>
      <c r="J173" s="292"/>
      <c r="K173" s="340"/>
    </row>
    <row r="174" s="1" customFormat="1" ht="15" customHeight="1">
      <c r="B174" s="317"/>
      <c r="C174" s="292" t="s">
        <v>2101</v>
      </c>
      <c r="D174" s="292"/>
      <c r="E174" s="292"/>
      <c r="F174" s="315" t="s">
        <v>2088</v>
      </c>
      <c r="G174" s="292"/>
      <c r="H174" s="292" t="s">
        <v>2149</v>
      </c>
      <c r="I174" s="292" t="s">
        <v>2084</v>
      </c>
      <c r="J174" s="292">
        <v>50</v>
      </c>
      <c r="K174" s="340"/>
    </row>
    <row r="175" s="1" customFormat="1" ht="15" customHeight="1">
      <c r="B175" s="317"/>
      <c r="C175" s="292" t="s">
        <v>2109</v>
      </c>
      <c r="D175" s="292"/>
      <c r="E175" s="292"/>
      <c r="F175" s="315" t="s">
        <v>2088</v>
      </c>
      <c r="G175" s="292"/>
      <c r="H175" s="292" t="s">
        <v>2149</v>
      </c>
      <c r="I175" s="292" t="s">
        <v>2084</v>
      </c>
      <c r="J175" s="292">
        <v>50</v>
      </c>
      <c r="K175" s="340"/>
    </row>
    <row r="176" s="1" customFormat="1" ht="15" customHeight="1">
      <c r="B176" s="317"/>
      <c r="C176" s="292" t="s">
        <v>2107</v>
      </c>
      <c r="D176" s="292"/>
      <c r="E176" s="292"/>
      <c r="F176" s="315" t="s">
        <v>2088</v>
      </c>
      <c r="G176" s="292"/>
      <c r="H176" s="292" t="s">
        <v>2149</v>
      </c>
      <c r="I176" s="292" t="s">
        <v>2084</v>
      </c>
      <c r="J176" s="292">
        <v>50</v>
      </c>
      <c r="K176" s="340"/>
    </row>
    <row r="177" s="1" customFormat="1" ht="15" customHeight="1">
      <c r="B177" s="317"/>
      <c r="C177" s="292" t="s">
        <v>123</v>
      </c>
      <c r="D177" s="292"/>
      <c r="E177" s="292"/>
      <c r="F177" s="315" t="s">
        <v>2082</v>
      </c>
      <c r="G177" s="292"/>
      <c r="H177" s="292" t="s">
        <v>2150</v>
      </c>
      <c r="I177" s="292" t="s">
        <v>2151</v>
      </c>
      <c r="J177" s="292"/>
      <c r="K177" s="340"/>
    </row>
    <row r="178" s="1" customFormat="1" ht="15" customHeight="1">
      <c r="B178" s="317"/>
      <c r="C178" s="292" t="s">
        <v>54</v>
      </c>
      <c r="D178" s="292"/>
      <c r="E178" s="292"/>
      <c r="F178" s="315" t="s">
        <v>2082</v>
      </c>
      <c r="G178" s="292"/>
      <c r="H178" s="292" t="s">
        <v>2152</v>
      </c>
      <c r="I178" s="292" t="s">
        <v>2153</v>
      </c>
      <c r="J178" s="292">
        <v>1</v>
      </c>
      <c r="K178" s="340"/>
    </row>
    <row r="179" s="1" customFormat="1" ht="15" customHeight="1">
      <c r="B179" s="317"/>
      <c r="C179" s="292" t="s">
        <v>50</v>
      </c>
      <c r="D179" s="292"/>
      <c r="E179" s="292"/>
      <c r="F179" s="315" t="s">
        <v>2082</v>
      </c>
      <c r="G179" s="292"/>
      <c r="H179" s="292" t="s">
        <v>2154</v>
      </c>
      <c r="I179" s="292" t="s">
        <v>2084</v>
      </c>
      <c r="J179" s="292">
        <v>20</v>
      </c>
      <c r="K179" s="340"/>
    </row>
    <row r="180" s="1" customFormat="1" ht="15" customHeight="1">
      <c r="B180" s="317"/>
      <c r="C180" s="292" t="s">
        <v>51</v>
      </c>
      <c r="D180" s="292"/>
      <c r="E180" s="292"/>
      <c r="F180" s="315" t="s">
        <v>2082</v>
      </c>
      <c r="G180" s="292"/>
      <c r="H180" s="292" t="s">
        <v>2155</v>
      </c>
      <c r="I180" s="292" t="s">
        <v>2084</v>
      </c>
      <c r="J180" s="292">
        <v>255</v>
      </c>
      <c r="K180" s="340"/>
    </row>
    <row r="181" s="1" customFormat="1" ht="15" customHeight="1">
      <c r="B181" s="317"/>
      <c r="C181" s="292" t="s">
        <v>124</v>
      </c>
      <c r="D181" s="292"/>
      <c r="E181" s="292"/>
      <c r="F181" s="315" t="s">
        <v>2082</v>
      </c>
      <c r="G181" s="292"/>
      <c r="H181" s="292" t="s">
        <v>2046</v>
      </c>
      <c r="I181" s="292" t="s">
        <v>2084</v>
      </c>
      <c r="J181" s="292">
        <v>10</v>
      </c>
      <c r="K181" s="340"/>
    </row>
    <row r="182" s="1" customFormat="1" ht="15" customHeight="1">
      <c r="B182" s="317"/>
      <c r="C182" s="292" t="s">
        <v>125</v>
      </c>
      <c r="D182" s="292"/>
      <c r="E182" s="292"/>
      <c r="F182" s="315" t="s">
        <v>2082</v>
      </c>
      <c r="G182" s="292"/>
      <c r="H182" s="292" t="s">
        <v>2156</v>
      </c>
      <c r="I182" s="292" t="s">
        <v>2117</v>
      </c>
      <c r="J182" s="292"/>
      <c r="K182" s="340"/>
    </row>
    <row r="183" s="1" customFormat="1" ht="15" customHeight="1">
      <c r="B183" s="317"/>
      <c r="C183" s="292" t="s">
        <v>2157</v>
      </c>
      <c r="D183" s="292"/>
      <c r="E183" s="292"/>
      <c r="F183" s="315" t="s">
        <v>2082</v>
      </c>
      <c r="G183" s="292"/>
      <c r="H183" s="292" t="s">
        <v>2158</v>
      </c>
      <c r="I183" s="292" t="s">
        <v>2117</v>
      </c>
      <c r="J183" s="292"/>
      <c r="K183" s="340"/>
    </row>
    <row r="184" s="1" customFormat="1" ht="15" customHeight="1">
      <c r="B184" s="317"/>
      <c r="C184" s="292" t="s">
        <v>2146</v>
      </c>
      <c r="D184" s="292"/>
      <c r="E184" s="292"/>
      <c r="F184" s="315" t="s">
        <v>2082</v>
      </c>
      <c r="G184" s="292"/>
      <c r="H184" s="292" t="s">
        <v>2159</v>
      </c>
      <c r="I184" s="292" t="s">
        <v>2117</v>
      </c>
      <c r="J184" s="292"/>
      <c r="K184" s="340"/>
    </row>
    <row r="185" s="1" customFormat="1" ht="15" customHeight="1">
      <c r="B185" s="317"/>
      <c r="C185" s="292" t="s">
        <v>127</v>
      </c>
      <c r="D185" s="292"/>
      <c r="E185" s="292"/>
      <c r="F185" s="315" t="s">
        <v>2088</v>
      </c>
      <c r="G185" s="292"/>
      <c r="H185" s="292" t="s">
        <v>2160</v>
      </c>
      <c r="I185" s="292" t="s">
        <v>2084</v>
      </c>
      <c r="J185" s="292">
        <v>50</v>
      </c>
      <c r="K185" s="340"/>
    </row>
    <row r="186" s="1" customFormat="1" ht="15" customHeight="1">
      <c r="B186" s="317"/>
      <c r="C186" s="292" t="s">
        <v>2161</v>
      </c>
      <c r="D186" s="292"/>
      <c r="E186" s="292"/>
      <c r="F186" s="315" t="s">
        <v>2088</v>
      </c>
      <c r="G186" s="292"/>
      <c r="H186" s="292" t="s">
        <v>2162</v>
      </c>
      <c r="I186" s="292" t="s">
        <v>2163</v>
      </c>
      <c r="J186" s="292"/>
      <c r="K186" s="340"/>
    </row>
    <row r="187" s="1" customFormat="1" ht="15" customHeight="1">
      <c r="B187" s="317"/>
      <c r="C187" s="292" t="s">
        <v>2164</v>
      </c>
      <c r="D187" s="292"/>
      <c r="E187" s="292"/>
      <c r="F187" s="315" t="s">
        <v>2088</v>
      </c>
      <c r="G187" s="292"/>
      <c r="H187" s="292" t="s">
        <v>2165</v>
      </c>
      <c r="I187" s="292" t="s">
        <v>2163</v>
      </c>
      <c r="J187" s="292"/>
      <c r="K187" s="340"/>
    </row>
    <row r="188" s="1" customFormat="1" ht="15" customHeight="1">
      <c r="B188" s="317"/>
      <c r="C188" s="292" t="s">
        <v>2166</v>
      </c>
      <c r="D188" s="292"/>
      <c r="E188" s="292"/>
      <c r="F188" s="315" t="s">
        <v>2088</v>
      </c>
      <c r="G188" s="292"/>
      <c r="H188" s="292" t="s">
        <v>2167</v>
      </c>
      <c r="I188" s="292" t="s">
        <v>2163</v>
      </c>
      <c r="J188" s="292"/>
      <c r="K188" s="340"/>
    </row>
    <row r="189" s="1" customFormat="1" ht="15" customHeight="1">
      <c r="B189" s="317"/>
      <c r="C189" s="353" t="s">
        <v>2168</v>
      </c>
      <c r="D189" s="292"/>
      <c r="E189" s="292"/>
      <c r="F189" s="315" t="s">
        <v>2088</v>
      </c>
      <c r="G189" s="292"/>
      <c r="H189" s="292" t="s">
        <v>2169</v>
      </c>
      <c r="I189" s="292" t="s">
        <v>2170</v>
      </c>
      <c r="J189" s="354" t="s">
        <v>2171</v>
      </c>
      <c r="K189" s="340"/>
    </row>
    <row r="190" s="17" customFormat="1" ht="15" customHeight="1">
      <c r="B190" s="355"/>
      <c r="C190" s="356" t="s">
        <v>2172</v>
      </c>
      <c r="D190" s="357"/>
      <c r="E190" s="357"/>
      <c r="F190" s="358" t="s">
        <v>2088</v>
      </c>
      <c r="G190" s="357"/>
      <c r="H190" s="357" t="s">
        <v>2173</v>
      </c>
      <c r="I190" s="357" t="s">
        <v>2170</v>
      </c>
      <c r="J190" s="359" t="s">
        <v>2171</v>
      </c>
      <c r="K190" s="360"/>
    </row>
    <row r="191" s="1" customFormat="1" ht="15" customHeight="1">
      <c r="B191" s="317"/>
      <c r="C191" s="353" t="s">
        <v>39</v>
      </c>
      <c r="D191" s="292"/>
      <c r="E191" s="292"/>
      <c r="F191" s="315" t="s">
        <v>2082</v>
      </c>
      <c r="G191" s="292"/>
      <c r="H191" s="289" t="s">
        <v>2174</v>
      </c>
      <c r="I191" s="292" t="s">
        <v>2175</v>
      </c>
      <c r="J191" s="292"/>
      <c r="K191" s="340"/>
    </row>
    <row r="192" s="1" customFormat="1" ht="15" customHeight="1">
      <c r="B192" s="317"/>
      <c r="C192" s="353" t="s">
        <v>2176</v>
      </c>
      <c r="D192" s="292"/>
      <c r="E192" s="292"/>
      <c r="F192" s="315" t="s">
        <v>2082</v>
      </c>
      <c r="G192" s="292"/>
      <c r="H192" s="292" t="s">
        <v>2177</v>
      </c>
      <c r="I192" s="292" t="s">
        <v>2117</v>
      </c>
      <c r="J192" s="292"/>
      <c r="K192" s="340"/>
    </row>
    <row r="193" s="1" customFormat="1" ht="15" customHeight="1">
      <c r="B193" s="317"/>
      <c r="C193" s="353" t="s">
        <v>2178</v>
      </c>
      <c r="D193" s="292"/>
      <c r="E193" s="292"/>
      <c r="F193" s="315" t="s">
        <v>2082</v>
      </c>
      <c r="G193" s="292"/>
      <c r="H193" s="292" t="s">
        <v>2179</v>
      </c>
      <c r="I193" s="292" t="s">
        <v>2117</v>
      </c>
      <c r="J193" s="292"/>
      <c r="K193" s="340"/>
    </row>
    <row r="194" s="1" customFormat="1" ht="15" customHeight="1">
      <c r="B194" s="317"/>
      <c r="C194" s="353" t="s">
        <v>2180</v>
      </c>
      <c r="D194" s="292"/>
      <c r="E194" s="292"/>
      <c r="F194" s="315" t="s">
        <v>2088</v>
      </c>
      <c r="G194" s="292"/>
      <c r="H194" s="292" t="s">
        <v>2181</v>
      </c>
      <c r="I194" s="292" t="s">
        <v>2117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2182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2183</v>
      </c>
      <c r="D201" s="362"/>
      <c r="E201" s="362"/>
      <c r="F201" s="362" t="s">
        <v>2184</v>
      </c>
      <c r="G201" s="363"/>
      <c r="H201" s="362" t="s">
        <v>2185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2175</v>
      </c>
      <c r="D203" s="292"/>
      <c r="E203" s="292"/>
      <c r="F203" s="315" t="s">
        <v>40</v>
      </c>
      <c r="G203" s="292"/>
      <c r="H203" s="292" t="s">
        <v>2186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41</v>
      </c>
      <c r="G204" s="292"/>
      <c r="H204" s="292" t="s">
        <v>2187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44</v>
      </c>
      <c r="G205" s="292"/>
      <c r="H205" s="292" t="s">
        <v>2188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42</v>
      </c>
      <c r="G206" s="292"/>
      <c r="H206" s="292" t="s">
        <v>2189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43</v>
      </c>
      <c r="G207" s="292"/>
      <c r="H207" s="292" t="s">
        <v>2190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2129</v>
      </c>
      <c r="D209" s="292"/>
      <c r="E209" s="292"/>
      <c r="F209" s="315" t="s">
        <v>76</v>
      </c>
      <c r="G209" s="292"/>
      <c r="H209" s="292" t="s">
        <v>2191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2026</v>
      </c>
      <c r="G210" s="292"/>
      <c r="H210" s="292" t="s">
        <v>2027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2024</v>
      </c>
      <c r="G211" s="292"/>
      <c r="H211" s="292" t="s">
        <v>2192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2028</v>
      </c>
      <c r="G212" s="353"/>
      <c r="H212" s="344" t="s">
        <v>2029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1867</v>
      </c>
      <c r="G213" s="353"/>
      <c r="H213" s="344" t="s">
        <v>2005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2153</v>
      </c>
      <c r="D215" s="292"/>
      <c r="E215" s="292"/>
      <c r="F215" s="315">
        <v>1</v>
      </c>
      <c r="G215" s="353"/>
      <c r="H215" s="344" t="s">
        <v>2193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2194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2195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2196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103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bytu budovy Salavice č.p. 47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29. 4. 2024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ROUND((SUM(BE91:BE320)),  2)</f>
        <v>0</v>
      </c>
      <c r="G33" s="40"/>
      <c r="H33" s="40"/>
      <c r="I33" s="150">
        <v>0.20999999999999999</v>
      </c>
      <c r="J33" s="149">
        <f>ROUND(((SUM(BE91:BE320))*I33),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ROUND((SUM(BF91:BF320)),  2)</f>
        <v>0</v>
      </c>
      <c r="G34" s="40"/>
      <c r="H34" s="40"/>
      <c r="I34" s="150">
        <v>0.12</v>
      </c>
      <c r="J34" s="149">
        <f>ROUND(((SUM(BF91:BF320))*I34),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ROUND((SUM(BG91:BG320)),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ROUND((SUM(BH91:BH320)),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ROUND((SUM(BI91:BI320)),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bytu budovy Salavice č.p. 47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101 - demontáže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29. 4. 2024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111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112</v>
      </c>
      <c r="E62" s="176"/>
      <c r="F62" s="176"/>
      <c r="G62" s="176"/>
      <c r="H62" s="176"/>
      <c r="I62" s="176"/>
      <c r="J62" s="177">
        <f>J226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113</v>
      </c>
      <c r="E63" s="176"/>
      <c r="F63" s="176"/>
      <c r="G63" s="176"/>
      <c r="H63" s="176"/>
      <c r="I63" s="176"/>
      <c r="J63" s="177">
        <f>J249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114</v>
      </c>
      <c r="E64" s="170"/>
      <c r="F64" s="170"/>
      <c r="G64" s="170"/>
      <c r="H64" s="170"/>
      <c r="I64" s="170"/>
      <c r="J64" s="171">
        <f>J253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115</v>
      </c>
      <c r="E65" s="176"/>
      <c r="F65" s="176"/>
      <c r="G65" s="176"/>
      <c r="H65" s="176"/>
      <c r="I65" s="176"/>
      <c r="J65" s="177">
        <f>J254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116</v>
      </c>
      <c r="E66" s="176"/>
      <c r="F66" s="176"/>
      <c r="G66" s="176"/>
      <c r="H66" s="176"/>
      <c r="I66" s="176"/>
      <c r="J66" s="177">
        <f>J261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117</v>
      </c>
      <c r="E67" s="176"/>
      <c r="F67" s="176"/>
      <c r="G67" s="176"/>
      <c r="H67" s="176"/>
      <c r="I67" s="176"/>
      <c r="J67" s="177">
        <f>J268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118</v>
      </c>
      <c r="E68" s="176"/>
      <c r="F68" s="176"/>
      <c r="G68" s="176"/>
      <c r="H68" s="176"/>
      <c r="I68" s="176"/>
      <c r="J68" s="177">
        <f>J288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119</v>
      </c>
      <c r="E69" s="176"/>
      <c r="F69" s="176"/>
      <c r="G69" s="176"/>
      <c r="H69" s="176"/>
      <c r="I69" s="176"/>
      <c r="J69" s="177">
        <f>J302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120</v>
      </c>
      <c r="E70" s="176"/>
      <c r="F70" s="176"/>
      <c r="G70" s="176"/>
      <c r="H70" s="176"/>
      <c r="I70" s="176"/>
      <c r="J70" s="177">
        <f>J307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121</v>
      </c>
      <c r="E71" s="176"/>
      <c r="F71" s="176"/>
      <c r="G71" s="176"/>
      <c r="H71" s="176"/>
      <c r="I71" s="176"/>
      <c r="J71" s="177">
        <f>J317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122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Oprava bytu budovy Salavice č.p. 47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104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101 - demontáže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 xml:space="preserve"> </v>
      </c>
      <c r="G85" s="42"/>
      <c r="H85" s="42"/>
      <c r="I85" s="34" t="s">
        <v>23</v>
      </c>
      <c r="J85" s="74" t="str">
        <f>IF(J12="","",J12)</f>
        <v>29. 4. 2024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 xml:space="preserve"> </v>
      </c>
      <c r="G87" s="42"/>
      <c r="H87" s="42"/>
      <c r="I87" s="34" t="s">
        <v>30</v>
      </c>
      <c r="J87" s="38" t="str">
        <f>E21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28</v>
      </c>
      <c r="D88" s="42"/>
      <c r="E88" s="42"/>
      <c r="F88" s="29" t="str">
        <f>IF(E18="","",E18)</f>
        <v>Vyplň údaj</v>
      </c>
      <c r="G88" s="42"/>
      <c r="H88" s="42"/>
      <c r="I88" s="34" t="s">
        <v>32</v>
      </c>
      <c r="J88" s="38" t="str">
        <f>E24</f>
        <v xml:space="preserve"> 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123</v>
      </c>
      <c r="D90" s="182" t="s">
        <v>54</v>
      </c>
      <c r="E90" s="182" t="s">
        <v>50</v>
      </c>
      <c r="F90" s="182" t="s">
        <v>51</v>
      </c>
      <c r="G90" s="182" t="s">
        <v>124</v>
      </c>
      <c r="H90" s="182" t="s">
        <v>125</v>
      </c>
      <c r="I90" s="182" t="s">
        <v>126</v>
      </c>
      <c r="J90" s="182" t="s">
        <v>108</v>
      </c>
      <c r="K90" s="183" t="s">
        <v>127</v>
      </c>
      <c r="L90" s="184"/>
      <c r="M90" s="94" t="s">
        <v>19</v>
      </c>
      <c r="N90" s="95" t="s">
        <v>39</v>
      </c>
      <c r="O90" s="95" t="s">
        <v>128</v>
      </c>
      <c r="P90" s="95" t="s">
        <v>129</v>
      </c>
      <c r="Q90" s="95" t="s">
        <v>130</v>
      </c>
      <c r="R90" s="95" t="s">
        <v>131</v>
      </c>
      <c r="S90" s="95" t="s">
        <v>132</v>
      </c>
      <c r="T90" s="96" t="s">
        <v>133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134</v>
      </c>
      <c r="D91" s="42"/>
      <c r="E91" s="42"/>
      <c r="F91" s="42"/>
      <c r="G91" s="42"/>
      <c r="H91" s="42"/>
      <c r="I91" s="42"/>
      <c r="J91" s="185">
        <f>BK91</f>
        <v>0</v>
      </c>
      <c r="K91" s="42"/>
      <c r="L91" s="46"/>
      <c r="M91" s="97"/>
      <c r="N91" s="186"/>
      <c r="O91" s="98"/>
      <c r="P91" s="187">
        <f>P92+P253</f>
        <v>0</v>
      </c>
      <c r="Q91" s="98"/>
      <c r="R91" s="187">
        <f>R92+R253</f>
        <v>0.0120205</v>
      </c>
      <c r="S91" s="98"/>
      <c r="T91" s="188">
        <f>T92+T253</f>
        <v>37.205187000000002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68</v>
      </c>
      <c r="AU91" s="19" t="s">
        <v>109</v>
      </c>
      <c r="BK91" s="189">
        <f>BK92+BK253</f>
        <v>0</v>
      </c>
    </row>
    <row r="92" s="12" customFormat="1" ht="25.92" customHeight="1">
      <c r="A92" s="12"/>
      <c r="B92" s="190"/>
      <c r="C92" s="191"/>
      <c r="D92" s="192" t="s">
        <v>68</v>
      </c>
      <c r="E92" s="193" t="s">
        <v>135</v>
      </c>
      <c r="F92" s="193" t="s">
        <v>136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P93+P226+P249</f>
        <v>0</v>
      </c>
      <c r="Q92" s="198"/>
      <c r="R92" s="199">
        <f>R93+R226+R249</f>
        <v>0.0120205</v>
      </c>
      <c r="S92" s="198"/>
      <c r="T92" s="200">
        <f>T93+T226+T249</f>
        <v>34.458031000000005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77</v>
      </c>
      <c r="AT92" s="202" t="s">
        <v>68</v>
      </c>
      <c r="AU92" s="202" t="s">
        <v>69</v>
      </c>
      <c r="AY92" s="201" t="s">
        <v>137</v>
      </c>
      <c r="BK92" s="203">
        <f>BK93+BK226+BK249</f>
        <v>0</v>
      </c>
    </row>
    <row r="93" s="12" customFormat="1" ht="22.8" customHeight="1">
      <c r="A93" s="12"/>
      <c r="B93" s="190"/>
      <c r="C93" s="191"/>
      <c r="D93" s="192" t="s">
        <v>68</v>
      </c>
      <c r="E93" s="204" t="s">
        <v>138</v>
      </c>
      <c r="F93" s="204" t="s">
        <v>139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SUM(P94:P225)</f>
        <v>0</v>
      </c>
      <c r="Q93" s="198"/>
      <c r="R93" s="199">
        <f>SUM(R94:R225)</f>
        <v>0.0120205</v>
      </c>
      <c r="S93" s="198"/>
      <c r="T93" s="200">
        <f>SUM(T94:T225)</f>
        <v>34.458031000000005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77</v>
      </c>
      <c r="AT93" s="202" t="s">
        <v>68</v>
      </c>
      <c r="AU93" s="202" t="s">
        <v>77</v>
      </c>
      <c r="AY93" s="201" t="s">
        <v>137</v>
      </c>
      <c r="BK93" s="203">
        <f>SUM(BK94:BK225)</f>
        <v>0</v>
      </c>
    </row>
    <row r="94" s="2" customFormat="1" ht="16.5" customHeight="1">
      <c r="A94" s="40"/>
      <c r="B94" s="41"/>
      <c r="C94" s="206" t="s">
        <v>77</v>
      </c>
      <c r="D94" s="206" t="s">
        <v>140</v>
      </c>
      <c r="E94" s="207" t="s">
        <v>141</v>
      </c>
      <c r="F94" s="208" t="s">
        <v>142</v>
      </c>
      <c r="G94" s="209" t="s">
        <v>143</v>
      </c>
      <c r="H94" s="210">
        <v>6.4509999999999996</v>
      </c>
      <c r="I94" s="211"/>
      <c r="J94" s="212">
        <f>ROUND(I94*H94,2)</f>
        <v>0</v>
      </c>
      <c r="K94" s="208" t="s">
        <v>144</v>
      </c>
      <c r="L94" s="46"/>
      <c r="M94" s="213" t="s">
        <v>19</v>
      </c>
      <c r="N94" s="214" t="s">
        <v>41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0.18099999999999999</v>
      </c>
      <c r="T94" s="216">
        <f>S94*H94</f>
        <v>1.1676309999999999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145</v>
      </c>
      <c r="AT94" s="217" t="s">
        <v>140</v>
      </c>
      <c r="AU94" s="217" t="s">
        <v>146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146</v>
      </c>
      <c r="BK94" s="218">
        <f>ROUND(I94*H94,2)</f>
        <v>0</v>
      </c>
      <c r="BL94" s="19" t="s">
        <v>145</v>
      </c>
      <c r="BM94" s="217" t="s">
        <v>147</v>
      </c>
    </row>
    <row r="95" s="2" customFormat="1">
      <c r="A95" s="40"/>
      <c r="B95" s="41"/>
      <c r="C95" s="42"/>
      <c r="D95" s="219" t="s">
        <v>148</v>
      </c>
      <c r="E95" s="42"/>
      <c r="F95" s="220" t="s">
        <v>149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148</v>
      </c>
      <c r="AU95" s="19" t="s">
        <v>146</v>
      </c>
    </row>
    <row r="96" s="2" customFormat="1">
      <c r="A96" s="40"/>
      <c r="B96" s="41"/>
      <c r="C96" s="42"/>
      <c r="D96" s="224" t="s">
        <v>150</v>
      </c>
      <c r="E96" s="42"/>
      <c r="F96" s="225" t="s">
        <v>151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146</v>
      </c>
    </row>
    <row r="97" s="13" customFormat="1">
      <c r="A97" s="13"/>
      <c r="B97" s="226"/>
      <c r="C97" s="227"/>
      <c r="D97" s="219" t="s">
        <v>152</v>
      </c>
      <c r="E97" s="228" t="s">
        <v>19</v>
      </c>
      <c r="F97" s="229" t="s">
        <v>153</v>
      </c>
      <c r="G97" s="227"/>
      <c r="H97" s="230">
        <v>6.4509999999999996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152</v>
      </c>
      <c r="AU97" s="236" t="s">
        <v>146</v>
      </c>
      <c r="AV97" s="13" t="s">
        <v>146</v>
      </c>
      <c r="AW97" s="13" t="s">
        <v>31</v>
      </c>
      <c r="AX97" s="13" t="s">
        <v>77</v>
      </c>
      <c r="AY97" s="236" t="s">
        <v>137</v>
      </c>
    </row>
    <row r="98" s="2" customFormat="1" ht="21.75" customHeight="1">
      <c r="A98" s="40"/>
      <c r="B98" s="41"/>
      <c r="C98" s="206" t="s">
        <v>146</v>
      </c>
      <c r="D98" s="206" t="s">
        <v>140</v>
      </c>
      <c r="E98" s="207" t="s">
        <v>154</v>
      </c>
      <c r="F98" s="208" t="s">
        <v>155</v>
      </c>
      <c r="G98" s="209" t="s">
        <v>156</v>
      </c>
      <c r="H98" s="210">
        <v>0.64800000000000002</v>
      </c>
      <c r="I98" s="211"/>
      <c r="J98" s="212">
        <f>ROUND(I98*H98,2)</f>
        <v>0</v>
      </c>
      <c r="K98" s="208" t="s">
        <v>144</v>
      </c>
      <c r="L98" s="46"/>
      <c r="M98" s="213" t="s">
        <v>19</v>
      </c>
      <c r="N98" s="214" t="s">
        <v>41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2.2000000000000002</v>
      </c>
      <c r="T98" s="216">
        <f>S98*H98</f>
        <v>1.4256000000000002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145</v>
      </c>
      <c r="AT98" s="217" t="s">
        <v>140</v>
      </c>
      <c r="AU98" s="217" t="s">
        <v>146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146</v>
      </c>
      <c r="BK98" s="218">
        <f>ROUND(I98*H98,2)</f>
        <v>0</v>
      </c>
      <c r="BL98" s="19" t="s">
        <v>145</v>
      </c>
      <c r="BM98" s="217" t="s">
        <v>157</v>
      </c>
    </row>
    <row r="99" s="2" customFormat="1">
      <c r="A99" s="40"/>
      <c r="B99" s="41"/>
      <c r="C99" s="42"/>
      <c r="D99" s="219" t="s">
        <v>148</v>
      </c>
      <c r="E99" s="42"/>
      <c r="F99" s="220" t="s">
        <v>158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148</v>
      </c>
      <c r="AU99" s="19" t="s">
        <v>146</v>
      </c>
    </row>
    <row r="100" s="2" customFormat="1">
      <c r="A100" s="40"/>
      <c r="B100" s="41"/>
      <c r="C100" s="42"/>
      <c r="D100" s="224" t="s">
        <v>150</v>
      </c>
      <c r="E100" s="42"/>
      <c r="F100" s="225" t="s">
        <v>159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146</v>
      </c>
    </row>
    <row r="101" s="13" customFormat="1">
      <c r="A101" s="13"/>
      <c r="B101" s="226"/>
      <c r="C101" s="227"/>
      <c r="D101" s="219" t="s">
        <v>152</v>
      </c>
      <c r="E101" s="228" t="s">
        <v>19</v>
      </c>
      <c r="F101" s="229" t="s">
        <v>160</v>
      </c>
      <c r="G101" s="227"/>
      <c r="H101" s="230">
        <v>0.64800000000000002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152</v>
      </c>
      <c r="AU101" s="236" t="s">
        <v>146</v>
      </c>
      <c r="AV101" s="13" t="s">
        <v>146</v>
      </c>
      <c r="AW101" s="13" t="s">
        <v>31</v>
      </c>
      <c r="AX101" s="13" t="s">
        <v>77</v>
      </c>
      <c r="AY101" s="236" t="s">
        <v>137</v>
      </c>
    </row>
    <row r="102" s="2" customFormat="1" ht="16.5" customHeight="1">
      <c r="A102" s="40"/>
      <c r="B102" s="41"/>
      <c r="C102" s="206" t="s">
        <v>161</v>
      </c>
      <c r="D102" s="206" t="s">
        <v>140</v>
      </c>
      <c r="E102" s="207" t="s">
        <v>162</v>
      </c>
      <c r="F102" s="208" t="s">
        <v>163</v>
      </c>
      <c r="G102" s="209" t="s">
        <v>143</v>
      </c>
      <c r="H102" s="210">
        <v>0.81000000000000005</v>
      </c>
      <c r="I102" s="211"/>
      <c r="J102" s="212">
        <f>ROUND(I102*H102,2)</f>
        <v>0</v>
      </c>
      <c r="K102" s="208" t="s">
        <v>144</v>
      </c>
      <c r="L102" s="46"/>
      <c r="M102" s="213" t="s">
        <v>19</v>
      </c>
      <c r="N102" s="214" t="s">
        <v>41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0.044999999999999998</v>
      </c>
      <c r="T102" s="216">
        <f>S102*H102</f>
        <v>0.036450000000000003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145</v>
      </c>
      <c r="AT102" s="217" t="s">
        <v>140</v>
      </c>
      <c r="AU102" s="217" t="s">
        <v>146</v>
      </c>
      <c r="AY102" s="19" t="s">
        <v>137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146</v>
      </c>
      <c r="BK102" s="218">
        <f>ROUND(I102*H102,2)</f>
        <v>0</v>
      </c>
      <c r="BL102" s="19" t="s">
        <v>145</v>
      </c>
      <c r="BM102" s="217" t="s">
        <v>164</v>
      </c>
    </row>
    <row r="103" s="2" customFormat="1">
      <c r="A103" s="40"/>
      <c r="B103" s="41"/>
      <c r="C103" s="42"/>
      <c r="D103" s="219" t="s">
        <v>148</v>
      </c>
      <c r="E103" s="42"/>
      <c r="F103" s="220" t="s">
        <v>165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148</v>
      </c>
      <c r="AU103" s="19" t="s">
        <v>146</v>
      </c>
    </row>
    <row r="104" s="2" customFormat="1">
      <c r="A104" s="40"/>
      <c r="B104" s="41"/>
      <c r="C104" s="42"/>
      <c r="D104" s="224" t="s">
        <v>150</v>
      </c>
      <c r="E104" s="42"/>
      <c r="F104" s="225" t="s">
        <v>166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146</v>
      </c>
    </row>
    <row r="105" s="13" customFormat="1">
      <c r="A105" s="13"/>
      <c r="B105" s="226"/>
      <c r="C105" s="227"/>
      <c r="D105" s="219" t="s">
        <v>152</v>
      </c>
      <c r="E105" s="228" t="s">
        <v>19</v>
      </c>
      <c r="F105" s="229" t="s">
        <v>167</v>
      </c>
      <c r="G105" s="227"/>
      <c r="H105" s="230">
        <v>0.81000000000000005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152</v>
      </c>
      <c r="AU105" s="236" t="s">
        <v>146</v>
      </c>
      <c r="AV105" s="13" t="s">
        <v>146</v>
      </c>
      <c r="AW105" s="13" t="s">
        <v>31</v>
      </c>
      <c r="AX105" s="13" t="s">
        <v>77</v>
      </c>
      <c r="AY105" s="236" t="s">
        <v>137</v>
      </c>
    </row>
    <row r="106" s="2" customFormat="1" ht="16.5" customHeight="1">
      <c r="A106" s="40"/>
      <c r="B106" s="41"/>
      <c r="C106" s="206" t="s">
        <v>145</v>
      </c>
      <c r="D106" s="206" t="s">
        <v>140</v>
      </c>
      <c r="E106" s="207" t="s">
        <v>168</v>
      </c>
      <c r="F106" s="208" t="s">
        <v>169</v>
      </c>
      <c r="G106" s="209" t="s">
        <v>143</v>
      </c>
      <c r="H106" s="210">
        <v>6.4800000000000004</v>
      </c>
      <c r="I106" s="211"/>
      <c r="J106" s="212">
        <f>ROUND(I106*H106,2)</f>
        <v>0</v>
      </c>
      <c r="K106" s="208" t="s">
        <v>144</v>
      </c>
      <c r="L106" s="46"/>
      <c r="M106" s="213" t="s">
        <v>19</v>
      </c>
      <c r="N106" s="214" t="s">
        <v>41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0.057000000000000002</v>
      </c>
      <c r="T106" s="216">
        <f>S106*H106</f>
        <v>0.36936000000000002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145</v>
      </c>
      <c r="AT106" s="217" t="s">
        <v>140</v>
      </c>
      <c r="AU106" s="217" t="s">
        <v>146</v>
      </c>
      <c r="AY106" s="19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146</v>
      </c>
      <c r="BK106" s="218">
        <f>ROUND(I106*H106,2)</f>
        <v>0</v>
      </c>
      <c r="BL106" s="19" t="s">
        <v>145</v>
      </c>
      <c r="BM106" s="217" t="s">
        <v>170</v>
      </c>
    </row>
    <row r="107" s="2" customFormat="1">
      <c r="A107" s="40"/>
      <c r="B107" s="41"/>
      <c r="C107" s="42"/>
      <c r="D107" s="219" t="s">
        <v>148</v>
      </c>
      <c r="E107" s="42"/>
      <c r="F107" s="220" t="s">
        <v>171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148</v>
      </c>
      <c r="AU107" s="19" t="s">
        <v>146</v>
      </c>
    </row>
    <row r="108" s="2" customFormat="1">
      <c r="A108" s="40"/>
      <c r="B108" s="41"/>
      <c r="C108" s="42"/>
      <c r="D108" s="224" t="s">
        <v>150</v>
      </c>
      <c r="E108" s="42"/>
      <c r="F108" s="225" t="s">
        <v>172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150</v>
      </c>
      <c r="AU108" s="19" t="s">
        <v>146</v>
      </c>
    </row>
    <row r="109" s="13" customFormat="1">
      <c r="A109" s="13"/>
      <c r="B109" s="226"/>
      <c r="C109" s="227"/>
      <c r="D109" s="219" t="s">
        <v>152</v>
      </c>
      <c r="E109" s="228" t="s">
        <v>19</v>
      </c>
      <c r="F109" s="229" t="s">
        <v>173</v>
      </c>
      <c r="G109" s="227"/>
      <c r="H109" s="230">
        <v>6.4800000000000004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152</v>
      </c>
      <c r="AU109" s="236" t="s">
        <v>146</v>
      </c>
      <c r="AV109" s="13" t="s">
        <v>146</v>
      </c>
      <c r="AW109" s="13" t="s">
        <v>31</v>
      </c>
      <c r="AX109" s="13" t="s">
        <v>77</v>
      </c>
      <c r="AY109" s="236" t="s">
        <v>137</v>
      </c>
    </row>
    <row r="110" s="2" customFormat="1" ht="16.5" customHeight="1">
      <c r="A110" s="40"/>
      <c r="B110" s="41"/>
      <c r="C110" s="206" t="s">
        <v>174</v>
      </c>
      <c r="D110" s="206" t="s">
        <v>140</v>
      </c>
      <c r="E110" s="207" t="s">
        <v>175</v>
      </c>
      <c r="F110" s="208" t="s">
        <v>176</v>
      </c>
      <c r="G110" s="209" t="s">
        <v>156</v>
      </c>
      <c r="H110" s="210">
        <v>18.722000000000001</v>
      </c>
      <c r="I110" s="211"/>
      <c r="J110" s="212">
        <f>ROUND(I110*H110,2)</f>
        <v>0</v>
      </c>
      <c r="K110" s="208" t="s">
        <v>144</v>
      </c>
      <c r="L110" s="46"/>
      <c r="M110" s="213" t="s">
        <v>19</v>
      </c>
      <c r="N110" s="214" t="s">
        <v>41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1.3999999999999999</v>
      </c>
      <c r="T110" s="216">
        <f>S110*H110</f>
        <v>26.210799999999999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145</v>
      </c>
      <c r="AT110" s="217" t="s">
        <v>140</v>
      </c>
      <c r="AU110" s="217" t="s">
        <v>146</v>
      </c>
      <c r="AY110" s="19" t="s">
        <v>137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146</v>
      </c>
      <c r="BK110" s="218">
        <f>ROUND(I110*H110,2)</f>
        <v>0</v>
      </c>
      <c r="BL110" s="19" t="s">
        <v>145</v>
      </c>
      <c r="BM110" s="217" t="s">
        <v>177</v>
      </c>
    </row>
    <row r="111" s="2" customFormat="1">
      <c r="A111" s="40"/>
      <c r="B111" s="41"/>
      <c r="C111" s="42"/>
      <c r="D111" s="219" t="s">
        <v>148</v>
      </c>
      <c r="E111" s="42"/>
      <c r="F111" s="220" t="s">
        <v>178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148</v>
      </c>
      <c r="AU111" s="19" t="s">
        <v>146</v>
      </c>
    </row>
    <row r="112" s="2" customFormat="1">
      <c r="A112" s="40"/>
      <c r="B112" s="41"/>
      <c r="C112" s="42"/>
      <c r="D112" s="224" t="s">
        <v>150</v>
      </c>
      <c r="E112" s="42"/>
      <c r="F112" s="225" t="s">
        <v>179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150</v>
      </c>
      <c r="AU112" s="19" t="s">
        <v>146</v>
      </c>
    </row>
    <row r="113" s="13" customFormat="1">
      <c r="A113" s="13"/>
      <c r="B113" s="226"/>
      <c r="C113" s="227"/>
      <c r="D113" s="219" t="s">
        <v>152</v>
      </c>
      <c r="E113" s="228" t="s">
        <v>19</v>
      </c>
      <c r="F113" s="229" t="s">
        <v>180</v>
      </c>
      <c r="G113" s="227"/>
      <c r="H113" s="230">
        <v>0.32400000000000001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152</v>
      </c>
      <c r="AU113" s="236" t="s">
        <v>146</v>
      </c>
      <c r="AV113" s="13" t="s">
        <v>146</v>
      </c>
      <c r="AW113" s="13" t="s">
        <v>31</v>
      </c>
      <c r="AX113" s="13" t="s">
        <v>69</v>
      </c>
      <c r="AY113" s="236" t="s">
        <v>137</v>
      </c>
    </row>
    <row r="114" s="13" customFormat="1">
      <c r="A114" s="13"/>
      <c r="B114" s="226"/>
      <c r="C114" s="227"/>
      <c r="D114" s="219" t="s">
        <v>152</v>
      </c>
      <c r="E114" s="228" t="s">
        <v>19</v>
      </c>
      <c r="F114" s="229" t="s">
        <v>181</v>
      </c>
      <c r="G114" s="227"/>
      <c r="H114" s="230">
        <v>0.30399999999999999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152</v>
      </c>
      <c r="AU114" s="236" t="s">
        <v>146</v>
      </c>
      <c r="AV114" s="13" t="s">
        <v>146</v>
      </c>
      <c r="AW114" s="13" t="s">
        <v>31</v>
      </c>
      <c r="AX114" s="13" t="s">
        <v>69</v>
      </c>
      <c r="AY114" s="236" t="s">
        <v>137</v>
      </c>
    </row>
    <row r="115" s="13" customFormat="1">
      <c r="A115" s="13"/>
      <c r="B115" s="226"/>
      <c r="C115" s="227"/>
      <c r="D115" s="219" t="s">
        <v>152</v>
      </c>
      <c r="E115" s="228" t="s">
        <v>19</v>
      </c>
      <c r="F115" s="229" t="s">
        <v>182</v>
      </c>
      <c r="G115" s="227"/>
      <c r="H115" s="230">
        <v>3.52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152</v>
      </c>
      <c r="AU115" s="236" t="s">
        <v>146</v>
      </c>
      <c r="AV115" s="13" t="s">
        <v>146</v>
      </c>
      <c r="AW115" s="13" t="s">
        <v>31</v>
      </c>
      <c r="AX115" s="13" t="s">
        <v>69</v>
      </c>
      <c r="AY115" s="236" t="s">
        <v>137</v>
      </c>
    </row>
    <row r="116" s="13" customFormat="1">
      <c r="A116" s="13"/>
      <c r="B116" s="226"/>
      <c r="C116" s="227"/>
      <c r="D116" s="219" t="s">
        <v>152</v>
      </c>
      <c r="E116" s="228" t="s">
        <v>19</v>
      </c>
      <c r="F116" s="229" t="s">
        <v>183</v>
      </c>
      <c r="G116" s="227"/>
      <c r="H116" s="230">
        <v>3.9900000000000002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152</v>
      </c>
      <c r="AU116" s="236" t="s">
        <v>146</v>
      </c>
      <c r="AV116" s="13" t="s">
        <v>146</v>
      </c>
      <c r="AW116" s="13" t="s">
        <v>31</v>
      </c>
      <c r="AX116" s="13" t="s">
        <v>69</v>
      </c>
      <c r="AY116" s="236" t="s">
        <v>137</v>
      </c>
    </row>
    <row r="117" s="13" customFormat="1">
      <c r="A117" s="13"/>
      <c r="B117" s="226"/>
      <c r="C117" s="227"/>
      <c r="D117" s="219" t="s">
        <v>152</v>
      </c>
      <c r="E117" s="228" t="s">
        <v>19</v>
      </c>
      <c r="F117" s="229" t="s">
        <v>184</v>
      </c>
      <c r="G117" s="227"/>
      <c r="H117" s="230">
        <v>0.54400000000000004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152</v>
      </c>
      <c r="AU117" s="236" t="s">
        <v>146</v>
      </c>
      <c r="AV117" s="13" t="s">
        <v>146</v>
      </c>
      <c r="AW117" s="13" t="s">
        <v>31</v>
      </c>
      <c r="AX117" s="13" t="s">
        <v>69</v>
      </c>
      <c r="AY117" s="236" t="s">
        <v>137</v>
      </c>
    </row>
    <row r="118" s="13" customFormat="1">
      <c r="A118" s="13"/>
      <c r="B118" s="226"/>
      <c r="C118" s="227"/>
      <c r="D118" s="219" t="s">
        <v>152</v>
      </c>
      <c r="E118" s="228" t="s">
        <v>19</v>
      </c>
      <c r="F118" s="229" t="s">
        <v>185</v>
      </c>
      <c r="G118" s="227"/>
      <c r="H118" s="230">
        <v>0.32400000000000001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152</v>
      </c>
      <c r="AU118" s="236" t="s">
        <v>146</v>
      </c>
      <c r="AV118" s="13" t="s">
        <v>146</v>
      </c>
      <c r="AW118" s="13" t="s">
        <v>31</v>
      </c>
      <c r="AX118" s="13" t="s">
        <v>69</v>
      </c>
      <c r="AY118" s="236" t="s">
        <v>137</v>
      </c>
    </row>
    <row r="119" s="13" customFormat="1">
      <c r="A119" s="13"/>
      <c r="B119" s="226"/>
      <c r="C119" s="227"/>
      <c r="D119" s="219" t="s">
        <v>152</v>
      </c>
      <c r="E119" s="228" t="s">
        <v>19</v>
      </c>
      <c r="F119" s="229" t="s">
        <v>186</v>
      </c>
      <c r="G119" s="227"/>
      <c r="H119" s="230">
        <v>0.35199999999999998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152</v>
      </c>
      <c r="AU119" s="236" t="s">
        <v>146</v>
      </c>
      <c r="AV119" s="13" t="s">
        <v>146</v>
      </c>
      <c r="AW119" s="13" t="s">
        <v>31</v>
      </c>
      <c r="AX119" s="13" t="s">
        <v>69</v>
      </c>
      <c r="AY119" s="236" t="s">
        <v>137</v>
      </c>
    </row>
    <row r="120" s="13" customFormat="1">
      <c r="A120" s="13"/>
      <c r="B120" s="226"/>
      <c r="C120" s="227"/>
      <c r="D120" s="219" t="s">
        <v>152</v>
      </c>
      <c r="E120" s="228" t="s">
        <v>19</v>
      </c>
      <c r="F120" s="229" t="s">
        <v>187</v>
      </c>
      <c r="G120" s="227"/>
      <c r="H120" s="230">
        <v>0.89600000000000002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152</v>
      </c>
      <c r="AU120" s="236" t="s">
        <v>146</v>
      </c>
      <c r="AV120" s="13" t="s">
        <v>146</v>
      </c>
      <c r="AW120" s="13" t="s">
        <v>31</v>
      </c>
      <c r="AX120" s="13" t="s">
        <v>69</v>
      </c>
      <c r="AY120" s="236" t="s">
        <v>137</v>
      </c>
    </row>
    <row r="121" s="13" customFormat="1">
      <c r="A121" s="13"/>
      <c r="B121" s="226"/>
      <c r="C121" s="227"/>
      <c r="D121" s="219" t="s">
        <v>152</v>
      </c>
      <c r="E121" s="228" t="s">
        <v>19</v>
      </c>
      <c r="F121" s="229" t="s">
        <v>188</v>
      </c>
      <c r="G121" s="227"/>
      <c r="H121" s="230">
        <v>2.6120000000000001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152</v>
      </c>
      <c r="AU121" s="236" t="s">
        <v>146</v>
      </c>
      <c r="AV121" s="13" t="s">
        <v>146</v>
      </c>
      <c r="AW121" s="13" t="s">
        <v>31</v>
      </c>
      <c r="AX121" s="13" t="s">
        <v>69</v>
      </c>
      <c r="AY121" s="236" t="s">
        <v>137</v>
      </c>
    </row>
    <row r="122" s="13" customFormat="1">
      <c r="A122" s="13"/>
      <c r="B122" s="226"/>
      <c r="C122" s="227"/>
      <c r="D122" s="219" t="s">
        <v>152</v>
      </c>
      <c r="E122" s="228" t="s">
        <v>19</v>
      </c>
      <c r="F122" s="229" t="s">
        <v>189</v>
      </c>
      <c r="G122" s="227"/>
      <c r="H122" s="230">
        <v>5.8559999999999999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152</v>
      </c>
      <c r="AU122" s="236" t="s">
        <v>146</v>
      </c>
      <c r="AV122" s="13" t="s">
        <v>146</v>
      </c>
      <c r="AW122" s="13" t="s">
        <v>31</v>
      </c>
      <c r="AX122" s="13" t="s">
        <v>69</v>
      </c>
      <c r="AY122" s="236" t="s">
        <v>137</v>
      </c>
    </row>
    <row r="123" s="14" customFormat="1">
      <c r="A123" s="14"/>
      <c r="B123" s="237"/>
      <c r="C123" s="238"/>
      <c r="D123" s="219" t="s">
        <v>152</v>
      </c>
      <c r="E123" s="239" t="s">
        <v>19</v>
      </c>
      <c r="F123" s="240" t="s">
        <v>190</v>
      </c>
      <c r="G123" s="238"/>
      <c r="H123" s="241">
        <v>18.722000000000001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152</v>
      </c>
      <c r="AU123" s="247" t="s">
        <v>146</v>
      </c>
      <c r="AV123" s="14" t="s">
        <v>145</v>
      </c>
      <c r="AW123" s="14" t="s">
        <v>31</v>
      </c>
      <c r="AX123" s="14" t="s">
        <v>77</v>
      </c>
      <c r="AY123" s="247" t="s">
        <v>137</v>
      </c>
    </row>
    <row r="124" s="2" customFormat="1" ht="16.5" customHeight="1">
      <c r="A124" s="40"/>
      <c r="B124" s="41"/>
      <c r="C124" s="206" t="s">
        <v>191</v>
      </c>
      <c r="D124" s="206" t="s">
        <v>140</v>
      </c>
      <c r="E124" s="207" t="s">
        <v>192</v>
      </c>
      <c r="F124" s="208" t="s">
        <v>193</v>
      </c>
      <c r="G124" s="209" t="s">
        <v>156</v>
      </c>
      <c r="H124" s="210">
        <v>0.113</v>
      </c>
      <c r="I124" s="211"/>
      <c r="J124" s="212">
        <f>ROUND(I124*H124,2)</f>
        <v>0</v>
      </c>
      <c r="K124" s="208" t="s">
        <v>144</v>
      </c>
      <c r="L124" s="46"/>
      <c r="M124" s="213" t="s">
        <v>19</v>
      </c>
      <c r="N124" s="214" t="s">
        <v>41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1.3999999999999999</v>
      </c>
      <c r="T124" s="216">
        <f>S124*H124</f>
        <v>0.15820000000000001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145</v>
      </c>
      <c r="AT124" s="217" t="s">
        <v>140</v>
      </c>
      <c r="AU124" s="217" t="s">
        <v>146</v>
      </c>
      <c r="AY124" s="19" t="s">
        <v>137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146</v>
      </c>
      <c r="BK124" s="218">
        <f>ROUND(I124*H124,2)</f>
        <v>0</v>
      </c>
      <c r="BL124" s="19" t="s">
        <v>145</v>
      </c>
      <c r="BM124" s="217" t="s">
        <v>194</v>
      </c>
    </row>
    <row r="125" s="2" customFormat="1">
      <c r="A125" s="40"/>
      <c r="B125" s="41"/>
      <c r="C125" s="42"/>
      <c r="D125" s="219" t="s">
        <v>148</v>
      </c>
      <c r="E125" s="42"/>
      <c r="F125" s="220" t="s">
        <v>195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148</v>
      </c>
      <c r="AU125" s="19" t="s">
        <v>146</v>
      </c>
    </row>
    <row r="126" s="2" customFormat="1">
      <c r="A126" s="40"/>
      <c r="B126" s="41"/>
      <c r="C126" s="42"/>
      <c r="D126" s="224" t="s">
        <v>150</v>
      </c>
      <c r="E126" s="42"/>
      <c r="F126" s="225" t="s">
        <v>196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150</v>
      </c>
      <c r="AU126" s="19" t="s">
        <v>146</v>
      </c>
    </row>
    <row r="127" s="13" customFormat="1">
      <c r="A127" s="13"/>
      <c r="B127" s="226"/>
      <c r="C127" s="227"/>
      <c r="D127" s="219" t="s">
        <v>152</v>
      </c>
      <c r="E127" s="228" t="s">
        <v>19</v>
      </c>
      <c r="F127" s="229" t="s">
        <v>197</v>
      </c>
      <c r="G127" s="227"/>
      <c r="H127" s="230">
        <v>0.113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152</v>
      </c>
      <c r="AU127" s="236" t="s">
        <v>146</v>
      </c>
      <c r="AV127" s="13" t="s">
        <v>146</v>
      </c>
      <c r="AW127" s="13" t="s">
        <v>31</v>
      </c>
      <c r="AX127" s="13" t="s">
        <v>77</v>
      </c>
      <c r="AY127" s="236" t="s">
        <v>137</v>
      </c>
    </row>
    <row r="128" s="2" customFormat="1" ht="16.5" customHeight="1">
      <c r="A128" s="40"/>
      <c r="B128" s="41"/>
      <c r="C128" s="206" t="s">
        <v>198</v>
      </c>
      <c r="D128" s="206" t="s">
        <v>140</v>
      </c>
      <c r="E128" s="207" t="s">
        <v>199</v>
      </c>
      <c r="F128" s="208" t="s">
        <v>200</v>
      </c>
      <c r="G128" s="209" t="s">
        <v>143</v>
      </c>
      <c r="H128" s="210">
        <v>4</v>
      </c>
      <c r="I128" s="211"/>
      <c r="J128" s="212">
        <f>ROUND(I128*H128,2)</f>
        <v>0</v>
      </c>
      <c r="K128" s="208" t="s">
        <v>144</v>
      </c>
      <c r="L128" s="46"/>
      <c r="M128" s="213" t="s">
        <v>19</v>
      </c>
      <c r="N128" s="214" t="s">
        <v>41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0.075999999999999998</v>
      </c>
      <c r="T128" s="216">
        <f>S128*H128</f>
        <v>0.30399999999999999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145</v>
      </c>
      <c r="AT128" s="217" t="s">
        <v>140</v>
      </c>
      <c r="AU128" s="217" t="s">
        <v>146</v>
      </c>
      <c r="AY128" s="19" t="s">
        <v>137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146</v>
      </c>
      <c r="BK128" s="218">
        <f>ROUND(I128*H128,2)</f>
        <v>0</v>
      </c>
      <c r="BL128" s="19" t="s">
        <v>145</v>
      </c>
      <c r="BM128" s="217" t="s">
        <v>201</v>
      </c>
    </row>
    <row r="129" s="2" customFormat="1">
      <c r="A129" s="40"/>
      <c r="B129" s="41"/>
      <c r="C129" s="42"/>
      <c r="D129" s="219" t="s">
        <v>148</v>
      </c>
      <c r="E129" s="42"/>
      <c r="F129" s="220" t="s">
        <v>202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148</v>
      </c>
      <c r="AU129" s="19" t="s">
        <v>146</v>
      </c>
    </row>
    <row r="130" s="2" customFormat="1">
      <c r="A130" s="40"/>
      <c r="B130" s="41"/>
      <c r="C130" s="42"/>
      <c r="D130" s="224" t="s">
        <v>150</v>
      </c>
      <c r="E130" s="42"/>
      <c r="F130" s="225" t="s">
        <v>203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150</v>
      </c>
      <c r="AU130" s="19" t="s">
        <v>146</v>
      </c>
    </row>
    <row r="131" s="13" customFormat="1">
      <c r="A131" s="13"/>
      <c r="B131" s="226"/>
      <c r="C131" s="227"/>
      <c r="D131" s="219" t="s">
        <v>152</v>
      </c>
      <c r="E131" s="228" t="s">
        <v>19</v>
      </c>
      <c r="F131" s="229" t="s">
        <v>204</v>
      </c>
      <c r="G131" s="227"/>
      <c r="H131" s="230">
        <v>4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152</v>
      </c>
      <c r="AU131" s="236" t="s">
        <v>146</v>
      </c>
      <c r="AV131" s="13" t="s">
        <v>146</v>
      </c>
      <c r="AW131" s="13" t="s">
        <v>31</v>
      </c>
      <c r="AX131" s="13" t="s">
        <v>77</v>
      </c>
      <c r="AY131" s="236" t="s">
        <v>137</v>
      </c>
    </row>
    <row r="132" s="2" customFormat="1" ht="16.5" customHeight="1">
      <c r="A132" s="40"/>
      <c r="B132" s="41"/>
      <c r="C132" s="206" t="s">
        <v>205</v>
      </c>
      <c r="D132" s="206" t="s">
        <v>140</v>
      </c>
      <c r="E132" s="207" t="s">
        <v>206</v>
      </c>
      <c r="F132" s="208" t="s">
        <v>207</v>
      </c>
      <c r="G132" s="209" t="s">
        <v>208</v>
      </c>
      <c r="H132" s="210">
        <v>7.5999999999999996</v>
      </c>
      <c r="I132" s="211"/>
      <c r="J132" s="212">
        <f>ROUND(I132*H132,2)</f>
        <v>0</v>
      </c>
      <c r="K132" s="208" t="s">
        <v>144</v>
      </c>
      <c r="L132" s="46"/>
      <c r="M132" s="213" t="s">
        <v>19</v>
      </c>
      <c r="N132" s="214" t="s">
        <v>41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0.0022000000000000001</v>
      </c>
      <c r="T132" s="216">
        <f>S132*H132</f>
        <v>0.016719999999999999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145</v>
      </c>
      <c r="AT132" s="217" t="s">
        <v>140</v>
      </c>
      <c r="AU132" s="217" t="s">
        <v>146</v>
      </c>
      <c r="AY132" s="19" t="s">
        <v>137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146</v>
      </c>
      <c r="BK132" s="218">
        <f>ROUND(I132*H132,2)</f>
        <v>0</v>
      </c>
      <c r="BL132" s="19" t="s">
        <v>145</v>
      </c>
      <c r="BM132" s="217" t="s">
        <v>209</v>
      </c>
    </row>
    <row r="133" s="2" customFormat="1">
      <c r="A133" s="40"/>
      <c r="B133" s="41"/>
      <c r="C133" s="42"/>
      <c r="D133" s="219" t="s">
        <v>148</v>
      </c>
      <c r="E133" s="42"/>
      <c r="F133" s="220" t="s">
        <v>210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148</v>
      </c>
      <c r="AU133" s="19" t="s">
        <v>146</v>
      </c>
    </row>
    <row r="134" s="2" customFormat="1">
      <c r="A134" s="40"/>
      <c r="B134" s="41"/>
      <c r="C134" s="42"/>
      <c r="D134" s="224" t="s">
        <v>150</v>
      </c>
      <c r="E134" s="42"/>
      <c r="F134" s="225" t="s">
        <v>211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150</v>
      </c>
      <c r="AU134" s="19" t="s">
        <v>146</v>
      </c>
    </row>
    <row r="135" s="13" customFormat="1">
      <c r="A135" s="13"/>
      <c r="B135" s="226"/>
      <c r="C135" s="227"/>
      <c r="D135" s="219" t="s">
        <v>152</v>
      </c>
      <c r="E135" s="228" t="s">
        <v>19</v>
      </c>
      <c r="F135" s="229" t="s">
        <v>212</v>
      </c>
      <c r="G135" s="227"/>
      <c r="H135" s="230">
        <v>7.5999999999999996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152</v>
      </c>
      <c r="AU135" s="236" t="s">
        <v>146</v>
      </c>
      <c r="AV135" s="13" t="s">
        <v>146</v>
      </c>
      <c r="AW135" s="13" t="s">
        <v>31</v>
      </c>
      <c r="AX135" s="13" t="s">
        <v>77</v>
      </c>
      <c r="AY135" s="236" t="s">
        <v>137</v>
      </c>
    </row>
    <row r="136" s="2" customFormat="1" ht="16.5" customHeight="1">
      <c r="A136" s="40"/>
      <c r="B136" s="41"/>
      <c r="C136" s="206" t="s">
        <v>138</v>
      </c>
      <c r="D136" s="206" t="s">
        <v>140</v>
      </c>
      <c r="E136" s="207" t="s">
        <v>213</v>
      </c>
      <c r="F136" s="208" t="s">
        <v>214</v>
      </c>
      <c r="G136" s="209" t="s">
        <v>215</v>
      </c>
      <c r="H136" s="210">
        <v>1</v>
      </c>
      <c r="I136" s="211"/>
      <c r="J136" s="212">
        <f>ROUND(I136*H136,2)</f>
        <v>0</v>
      </c>
      <c r="K136" s="208" t="s">
        <v>144</v>
      </c>
      <c r="L136" s="46"/>
      <c r="M136" s="213" t="s">
        <v>19</v>
      </c>
      <c r="N136" s="214" t="s">
        <v>41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0.069000000000000006</v>
      </c>
      <c r="T136" s="216">
        <f>S136*H136</f>
        <v>0.069000000000000006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145</v>
      </c>
      <c r="AT136" s="217" t="s">
        <v>140</v>
      </c>
      <c r="AU136" s="217" t="s">
        <v>146</v>
      </c>
      <c r="AY136" s="19" t="s">
        <v>137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146</v>
      </c>
      <c r="BK136" s="218">
        <f>ROUND(I136*H136,2)</f>
        <v>0</v>
      </c>
      <c r="BL136" s="19" t="s">
        <v>145</v>
      </c>
      <c r="BM136" s="217" t="s">
        <v>216</v>
      </c>
    </row>
    <row r="137" s="2" customFormat="1">
      <c r="A137" s="40"/>
      <c r="B137" s="41"/>
      <c r="C137" s="42"/>
      <c r="D137" s="219" t="s">
        <v>148</v>
      </c>
      <c r="E137" s="42"/>
      <c r="F137" s="220" t="s">
        <v>217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148</v>
      </c>
      <c r="AU137" s="19" t="s">
        <v>146</v>
      </c>
    </row>
    <row r="138" s="2" customFormat="1">
      <c r="A138" s="40"/>
      <c r="B138" s="41"/>
      <c r="C138" s="42"/>
      <c r="D138" s="224" t="s">
        <v>150</v>
      </c>
      <c r="E138" s="42"/>
      <c r="F138" s="225" t="s">
        <v>218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150</v>
      </c>
      <c r="AU138" s="19" t="s">
        <v>146</v>
      </c>
    </row>
    <row r="139" s="13" customFormat="1">
      <c r="A139" s="13"/>
      <c r="B139" s="226"/>
      <c r="C139" s="227"/>
      <c r="D139" s="219" t="s">
        <v>152</v>
      </c>
      <c r="E139" s="228" t="s">
        <v>19</v>
      </c>
      <c r="F139" s="229" t="s">
        <v>219</v>
      </c>
      <c r="G139" s="227"/>
      <c r="H139" s="230">
        <v>1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152</v>
      </c>
      <c r="AU139" s="236" t="s">
        <v>146</v>
      </c>
      <c r="AV139" s="13" t="s">
        <v>146</v>
      </c>
      <c r="AW139" s="13" t="s">
        <v>31</v>
      </c>
      <c r="AX139" s="13" t="s">
        <v>77</v>
      </c>
      <c r="AY139" s="236" t="s">
        <v>137</v>
      </c>
    </row>
    <row r="140" s="2" customFormat="1" ht="16.5" customHeight="1">
      <c r="A140" s="40"/>
      <c r="B140" s="41"/>
      <c r="C140" s="206" t="s">
        <v>220</v>
      </c>
      <c r="D140" s="206" t="s">
        <v>140</v>
      </c>
      <c r="E140" s="207" t="s">
        <v>221</v>
      </c>
      <c r="F140" s="208" t="s">
        <v>222</v>
      </c>
      <c r="G140" s="209" t="s">
        <v>143</v>
      </c>
      <c r="H140" s="210">
        <v>0.84099999999999997</v>
      </c>
      <c r="I140" s="211"/>
      <c r="J140" s="212">
        <f>ROUND(I140*H140,2)</f>
        <v>0</v>
      </c>
      <c r="K140" s="208" t="s">
        <v>144</v>
      </c>
      <c r="L140" s="46"/>
      <c r="M140" s="213" t="s">
        <v>19</v>
      </c>
      <c r="N140" s="214" t="s">
        <v>41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0.27000000000000002</v>
      </c>
      <c r="T140" s="216">
        <f>S140*H140</f>
        <v>0.22706999999999999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145</v>
      </c>
      <c r="AT140" s="217" t="s">
        <v>140</v>
      </c>
      <c r="AU140" s="217" t="s">
        <v>146</v>
      </c>
      <c r="AY140" s="19" t="s">
        <v>137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146</v>
      </c>
      <c r="BK140" s="218">
        <f>ROUND(I140*H140,2)</f>
        <v>0</v>
      </c>
      <c r="BL140" s="19" t="s">
        <v>145</v>
      </c>
      <c r="BM140" s="217" t="s">
        <v>223</v>
      </c>
    </row>
    <row r="141" s="2" customFormat="1">
      <c r="A141" s="40"/>
      <c r="B141" s="41"/>
      <c r="C141" s="42"/>
      <c r="D141" s="219" t="s">
        <v>148</v>
      </c>
      <c r="E141" s="42"/>
      <c r="F141" s="220" t="s">
        <v>224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148</v>
      </c>
      <c r="AU141" s="19" t="s">
        <v>146</v>
      </c>
    </row>
    <row r="142" s="2" customFormat="1">
      <c r="A142" s="40"/>
      <c r="B142" s="41"/>
      <c r="C142" s="42"/>
      <c r="D142" s="224" t="s">
        <v>150</v>
      </c>
      <c r="E142" s="42"/>
      <c r="F142" s="225" t="s">
        <v>225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150</v>
      </c>
      <c r="AU142" s="19" t="s">
        <v>146</v>
      </c>
    </row>
    <row r="143" s="13" customFormat="1">
      <c r="A143" s="13"/>
      <c r="B143" s="226"/>
      <c r="C143" s="227"/>
      <c r="D143" s="219" t="s">
        <v>152</v>
      </c>
      <c r="E143" s="228" t="s">
        <v>19</v>
      </c>
      <c r="F143" s="229" t="s">
        <v>226</v>
      </c>
      <c r="G143" s="227"/>
      <c r="H143" s="230">
        <v>0.375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152</v>
      </c>
      <c r="AU143" s="236" t="s">
        <v>146</v>
      </c>
      <c r="AV143" s="13" t="s">
        <v>146</v>
      </c>
      <c r="AW143" s="13" t="s">
        <v>31</v>
      </c>
      <c r="AX143" s="13" t="s">
        <v>69</v>
      </c>
      <c r="AY143" s="236" t="s">
        <v>137</v>
      </c>
    </row>
    <row r="144" s="13" customFormat="1">
      <c r="A144" s="13"/>
      <c r="B144" s="226"/>
      <c r="C144" s="227"/>
      <c r="D144" s="219" t="s">
        <v>152</v>
      </c>
      <c r="E144" s="228" t="s">
        <v>19</v>
      </c>
      <c r="F144" s="229" t="s">
        <v>227</v>
      </c>
      <c r="G144" s="227"/>
      <c r="H144" s="230">
        <v>0.25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152</v>
      </c>
      <c r="AU144" s="236" t="s">
        <v>146</v>
      </c>
      <c r="AV144" s="13" t="s">
        <v>146</v>
      </c>
      <c r="AW144" s="13" t="s">
        <v>31</v>
      </c>
      <c r="AX144" s="13" t="s">
        <v>69</v>
      </c>
      <c r="AY144" s="236" t="s">
        <v>137</v>
      </c>
    </row>
    <row r="145" s="13" customFormat="1">
      <c r="A145" s="13"/>
      <c r="B145" s="226"/>
      <c r="C145" s="227"/>
      <c r="D145" s="219" t="s">
        <v>152</v>
      </c>
      <c r="E145" s="228" t="s">
        <v>19</v>
      </c>
      <c r="F145" s="229" t="s">
        <v>228</v>
      </c>
      <c r="G145" s="227"/>
      <c r="H145" s="230">
        <v>0.216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152</v>
      </c>
      <c r="AU145" s="236" t="s">
        <v>146</v>
      </c>
      <c r="AV145" s="13" t="s">
        <v>146</v>
      </c>
      <c r="AW145" s="13" t="s">
        <v>31</v>
      </c>
      <c r="AX145" s="13" t="s">
        <v>69</v>
      </c>
      <c r="AY145" s="236" t="s">
        <v>137</v>
      </c>
    </row>
    <row r="146" s="14" customFormat="1">
      <c r="A146" s="14"/>
      <c r="B146" s="237"/>
      <c r="C146" s="238"/>
      <c r="D146" s="219" t="s">
        <v>152</v>
      </c>
      <c r="E146" s="239" t="s">
        <v>19</v>
      </c>
      <c r="F146" s="240" t="s">
        <v>190</v>
      </c>
      <c r="G146" s="238"/>
      <c r="H146" s="241">
        <v>0.84099999999999997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152</v>
      </c>
      <c r="AU146" s="247" t="s">
        <v>146</v>
      </c>
      <c r="AV146" s="14" t="s">
        <v>145</v>
      </c>
      <c r="AW146" s="14" t="s">
        <v>31</v>
      </c>
      <c r="AX146" s="14" t="s">
        <v>77</v>
      </c>
      <c r="AY146" s="247" t="s">
        <v>137</v>
      </c>
    </row>
    <row r="147" s="2" customFormat="1" ht="16.5" customHeight="1">
      <c r="A147" s="40"/>
      <c r="B147" s="41"/>
      <c r="C147" s="206" t="s">
        <v>229</v>
      </c>
      <c r="D147" s="206" t="s">
        <v>140</v>
      </c>
      <c r="E147" s="207" t="s">
        <v>230</v>
      </c>
      <c r="F147" s="208" t="s">
        <v>231</v>
      </c>
      <c r="G147" s="209" t="s">
        <v>156</v>
      </c>
      <c r="H147" s="210">
        <v>1.0800000000000001</v>
      </c>
      <c r="I147" s="211"/>
      <c r="J147" s="212">
        <f>ROUND(I147*H147,2)</f>
        <v>0</v>
      </c>
      <c r="K147" s="208" t="s">
        <v>144</v>
      </c>
      <c r="L147" s="46"/>
      <c r="M147" s="213" t="s">
        <v>19</v>
      </c>
      <c r="N147" s="214" t="s">
        <v>41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1.8</v>
      </c>
      <c r="T147" s="216">
        <f>S147*H147</f>
        <v>1.9440000000000002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145</v>
      </c>
      <c r="AT147" s="217" t="s">
        <v>140</v>
      </c>
      <c r="AU147" s="217" t="s">
        <v>146</v>
      </c>
      <c r="AY147" s="19" t="s">
        <v>137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146</v>
      </c>
      <c r="BK147" s="218">
        <f>ROUND(I147*H147,2)</f>
        <v>0</v>
      </c>
      <c r="BL147" s="19" t="s">
        <v>145</v>
      </c>
      <c r="BM147" s="217" t="s">
        <v>232</v>
      </c>
    </row>
    <row r="148" s="2" customFormat="1">
      <c r="A148" s="40"/>
      <c r="B148" s="41"/>
      <c r="C148" s="42"/>
      <c r="D148" s="219" t="s">
        <v>148</v>
      </c>
      <c r="E148" s="42"/>
      <c r="F148" s="220" t="s">
        <v>233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148</v>
      </c>
      <c r="AU148" s="19" t="s">
        <v>146</v>
      </c>
    </row>
    <row r="149" s="2" customFormat="1">
      <c r="A149" s="40"/>
      <c r="B149" s="41"/>
      <c r="C149" s="42"/>
      <c r="D149" s="224" t="s">
        <v>150</v>
      </c>
      <c r="E149" s="42"/>
      <c r="F149" s="225" t="s">
        <v>234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150</v>
      </c>
      <c r="AU149" s="19" t="s">
        <v>146</v>
      </c>
    </row>
    <row r="150" s="13" customFormat="1">
      <c r="A150" s="13"/>
      <c r="B150" s="226"/>
      <c r="C150" s="227"/>
      <c r="D150" s="219" t="s">
        <v>152</v>
      </c>
      <c r="E150" s="228" t="s">
        <v>19</v>
      </c>
      <c r="F150" s="229" t="s">
        <v>235</v>
      </c>
      <c r="G150" s="227"/>
      <c r="H150" s="230">
        <v>1.0800000000000001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152</v>
      </c>
      <c r="AU150" s="236" t="s">
        <v>146</v>
      </c>
      <c r="AV150" s="13" t="s">
        <v>146</v>
      </c>
      <c r="AW150" s="13" t="s">
        <v>31</v>
      </c>
      <c r="AX150" s="13" t="s">
        <v>77</v>
      </c>
      <c r="AY150" s="236" t="s">
        <v>137</v>
      </c>
    </row>
    <row r="151" s="2" customFormat="1" ht="16.5" customHeight="1">
      <c r="A151" s="40"/>
      <c r="B151" s="41"/>
      <c r="C151" s="206" t="s">
        <v>8</v>
      </c>
      <c r="D151" s="206" t="s">
        <v>140</v>
      </c>
      <c r="E151" s="207" t="s">
        <v>236</v>
      </c>
      <c r="F151" s="208" t="s">
        <v>237</v>
      </c>
      <c r="G151" s="209" t="s">
        <v>215</v>
      </c>
      <c r="H151" s="210">
        <v>1</v>
      </c>
      <c r="I151" s="211"/>
      <c r="J151" s="212">
        <f>ROUND(I151*H151,2)</f>
        <v>0</v>
      </c>
      <c r="K151" s="208" t="s">
        <v>144</v>
      </c>
      <c r="L151" s="46"/>
      <c r="M151" s="213" t="s">
        <v>19</v>
      </c>
      <c r="N151" s="214" t="s">
        <v>41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0.010999999999999999</v>
      </c>
      <c r="T151" s="216">
        <f>S151*H151</f>
        <v>0.010999999999999999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145</v>
      </c>
      <c r="AT151" s="217" t="s">
        <v>140</v>
      </c>
      <c r="AU151" s="217" t="s">
        <v>146</v>
      </c>
      <c r="AY151" s="19" t="s">
        <v>137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146</v>
      </c>
      <c r="BK151" s="218">
        <f>ROUND(I151*H151,2)</f>
        <v>0</v>
      </c>
      <c r="BL151" s="19" t="s">
        <v>145</v>
      </c>
      <c r="BM151" s="217" t="s">
        <v>238</v>
      </c>
    </row>
    <row r="152" s="2" customFormat="1">
      <c r="A152" s="40"/>
      <c r="B152" s="41"/>
      <c r="C152" s="42"/>
      <c r="D152" s="219" t="s">
        <v>148</v>
      </c>
      <c r="E152" s="42"/>
      <c r="F152" s="220" t="s">
        <v>239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148</v>
      </c>
      <c r="AU152" s="19" t="s">
        <v>146</v>
      </c>
    </row>
    <row r="153" s="2" customFormat="1">
      <c r="A153" s="40"/>
      <c r="B153" s="41"/>
      <c r="C153" s="42"/>
      <c r="D153" s="224" t="s">
        <v>150</v>
      </c>
      <c r="E153" s="42"/>
      <c r="F153" s="225" t="s">
        <v>240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150</v>
      </c>
      <c r="AU153" s="19" t="s">
        <v>146</v>
      </c>
    </row>
    <row r="154" s="13" customFormat="1">
      <c r="A154" s="13"/>
      <c r="B154" s="226"/>
      <c r="C154" s="227"/>
      <c r="D154" s="219" t="s">
        <v>152</v>
      </c>
      <c r="E154" s="228" t="s">
        <v>19</v>
      </c>
      <c r="F154" s="229" t="s">
        <v>241</v>
      </c>
      <c r="G154" s="227"/>
      <c r="H154" s="230">
        <v>1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152</v>
      </c>
      <c r="AU154" s="236" t="s">
        <v>146</v>
      </c>
      <c r="AV154" s="13" t="s">
        <v>146</v>
      </c>
      <c r="AW154" s="13" t="s">
        <v>31</v>
      </c>
      <c r="AX154" s="13" t="s">
        <v>77</v>
      </c>
      <c r="AY154" s="236" t="s">
        <v>137</v>
      </c>
    </row>
    <row r="155" s="2" customFormat="1" ht="16.5" customHeight="1">
      <c r="A155" s="40"/>
      <c r="B155" s="41"/>
      <c r="C155" s="206" t="s">
        <v>242</v>
      </c>
      <c r="D155" s="206" t="s">
        <v>140</v>
      </c>
      <c r="E155" s="207" t="s">
        <v>243</v>
      </c>
      <c r="F155" s="208" t="s">
        <v>244</v>
      </c>
      <c r="G155" s="209" t="s">
        <v>208</v>
      </c>
      <c r="H155" s="210">
        <v>103.5</v>
      </c>
      <c r="I155" s="211"/>
      <c r="J155" s="212">
        <f>ROUND(I155*H155,2)</f>
        <v>0</v>
      </c>
      <c r="K155" s="208" t="s">
        <v>144</v>
      </c>
      <c r="L155" s="46"/>
      <c r="M155" s="213" t="s">
        <v>19</v>
      </c>
      <c r="N155" s="214" t="s">
        <v>41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0.012999999999999999</v>
      </c>
      <c r="T155" s="216">
        <f>S155*H155</f>
        <v>1.3454999999999999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145</v>
      </c>
      <c r="AT155" s="217" t="s">
        <v>140</v>
      </c>
      <c r="AU155" s="217" t="s">
        <v>146</v>
      </c>
      <c r="AY155" s="19" t="s">
        <v>137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146</v>
      </c>
      <c r="BK155" s="218">
        <f>ROUND(I155*H155,2)</f>
        <v>0</v>
      </c>
      <c r="BL155" s="19" t="s">
        <v>145</v>
      </c>
      <c r="BM155" s="217" t="s">
        <v>245</v>
      </c>
    </row>
    <row r="156" s="2" customFormat="1">
      <c r="A156" s="40"/>
      <c r="B156" s="41"/>
      <c r="C156" s="42"/>
      <c r="D156" s="219" t="s">
        <v>148</v>
      </c>
      <c r="E156" s="42"/>
      <c r="F156" s="220" t="s">
        <v>246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148</v>
      </c>
      <c r="AU156" s="19" t="s">
        <v>146</v>
      </c>
    </row>
    <row r="157" s="2" customFormat="1">
      <c r="A157" s="40"/>
      <c r="B157" s="41"/>
      <c r="C157" s="42"/>
      <c r="D157" s="224" t="s">
        <v>150</v>
      </c>
      <c r="E157" s="42"/>
      <c r="F157" s="225" t="s">
        <v>247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150</v>
      </c>
      <c r="AU157" s="19" t="s">
        <v>146</v>
      </c>
    </row>
    <row r="158" s="13" customFormat="1">
      <c r="A158" s="13"/>
      <c r="B158" s="226"/>
      <c r="C158" s="227"/>
      <c r="D158" s="219" t="s">
        <v>152</v>
      </c>
      <c r="E158" s="228" t="s">
        <v>19</v>
      </c>
      <c r="F158" s="229" t="s">
        <v>248</v>
      </c>
      <c r="G158" s="227"/>
      <c r="H158" s="230">
        <v>15.199999999999999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152</v>
      </c>
      <c r="AU158" s="236" t="s">
        <v>146</v>
      </c>
      <c r="AV158" s="13" t="s">
        <v>146</v>
      </c>
      <c r="AW158" s="13" t="s">
        <v>31</v>
      </c>
      <c r="AX158" s="13" t="s">
        <v>69</v>
      </c>
      <c r="AY158" s="236" t="s">
        <v>137</v>
      </c>
    </row>
    <row r="159" s="13" customFormat="1">
      <c r="A159" s="13"/>
      <c r="B159" s="226"/>
      <c r="C159" s="227"/>
      <c r="D159" s="219" t="s">
        <v>152</v>
      </c>
      <c r="E159" s="228" t="s">
        <v>19</v>
      </c>
      <c r="F159" s="229" t="s">
        <v>249</v>
      </c>
      <c r="G159" s="227"/>
      <c r="H159" s="230">
        <v>18.300000000000001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152</v>
      </c>
      <c r="AU159" s="236" t="s">
        <v>146</v>
      </c>
      <c r="AV159" s="13" t="s">
        <v>146</v>
      </c>
      <c r="AW159" s="13" t="s">
        <v>31</v>
      </c>
      <c r="AX159" s="13" t="s">
        <v>69</v>
      </c>
      <c r="AY159" s="236" t="s">
        <v>137</v>
      </c>
    </row>
    <row r="160" s="13" customFormat="1">
      <c r="A160" s="13"/>
      <c r="B160" s="226"/>
      <c r="C160" s="227"/>
      <c r="D160" s="219" t="s">
        <v>152</v>
      </c>
      <c r="E160" s="228" t="s">
        <v>19</v>
      </c>
      <c r="F160" s="229" t="s">
        <v>250</v>
      </c>
      <c r="G160" s="227"/>
      <c r="H160" s="230">
        <v>18.399999999999999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152</v>
      </c>
      <c r="AU160" s="236" t="s">
        <v>146</v>
      </c>
      <c r="AV160" s="13" t="s">
        <v>146</v>
      </c>
      <c r="AW160" s="13" t="s">
        <v>31</v>
      </c>
      <c r="AX160" s="13" t="s">
        <v>69</v>
      </c>
      <c r="AY160" s="236" t="s">
        <v>137</v>
      </c>
    </row>
    <row r="161" s="13" customFormat="1">
      <c r="A161" s="13"/>
      <c r="B161" s="226"/>
      <c r="C161" s="227"/>
      <c r="D161" s="219" t="s">
        <v>152</v>
      </c>
      <c r="E161" s="228" t="s">
        <v>19</v>
      </c>
      <c r="F161" s="229" t="s">
        <v>251</v>
      </c>
      <c r="G161" s="227"/>
      <c r="H161" s="230">
        <v>14.800000000000001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152</v>
      </c>
      <c r="AU161" s="236" t="s">
        <v>146</v>
      </c>
      <c r="AV161" s="13" t="s">
        <v>146</v>
      </c>
      <c r="AW161" s="13" t="s">
        <v>31</v>
      </c>
      <c r="AX161" s="13" t="s">
        <v>69</v>
      </c>
      <c r="AY161" s="236" t="s">
        <v>137</v>
      </c>
    </row>
    <row r="162" s="13" customFormat="1">
      <c r="A162" s="13"/>
      <c r="B162" s="226"/>
      <c r="C162" s="227"/>
      <c r="D162" s="219" t="s">
        <v>152</v>
      </c>
      <c r="E162" s="228" t="s">
        <v>19</v>
      </c>
      <c r="F162" s="229" t="s">
        <v>252</v>
      </c>
      <c r="G162" s="227"/>
      <c r="H162" s="230">
        <v>15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152</v>
      </c>
      <c r="AU162" s="236" t="s">
        <v>146</v>
      </c>
      <c r="AV162" s="13" t="s">
        <v>146</v>
      </c>
      <c r="AW162" s="13" t="s">
        <v>31</v>
      </c>
      <c r="AX162" s="13" t="s">
        <v>69</v>
      </c>
      <c r="AY162" s="236" t="s">
        <v>137</v>
      </c>
    </row>
    <row r="163" s="13" customFormat="1">
      <c r="A163" s="13"/>
      <c r="B163" s="226"/>
      <c r="C163" s="227"/>
      <c r="D163" s="219" t="s">
        <v>152</v>
      </c>
      <c r="E163" s="228" t="s">
        <v>19</v>
      </c>
      <c r="F163" s="229" t="s">
        <v>253</v>
      </c>
      <c r="G163" s="227"/>
      <c r="H163" s="230">
        <v>21.800000000000001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152</v>
      </c>
      <c r="AU163" s="236" t="s">
        <v>146</v>
      </c>
      <c r="AV163" s="13" t="s">
        <v>146</v>
      </c>
      <c r="AW163" s="13" t="s">
        <v>31</v>
      </c>
      <c r="AX163" s="13" t="s">
        <v>69</v>
      </c>
      <c r="AY163" s="236" t="s">
        <v>137</v>
      </c>
    </row>
    <row r="164" s="14" customFormat="1">
      <c r="A164" s="14"/>
      <c r="B164" s="237"/>
      <c r="C164" s="238"/>
      <c r="D164" s="219" t="s">
        <v>152</v>
      </c>
      <c r="E164" s="239" t="s">
        <v>19</v>
      </c>
      <c r="F164" s="240" t="s">
        <v>190</v>
      </c>
      <c r="G164" s="238"/>
      <c r="H164" s="241">
        <v>103.5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152</v>
      </c>
      <c r="AU164" s="247" t="s">
        <v>146</v>
      </c>
      <c r="AV164" s="14" t="s">
        <v>145</v>
      </c>
      <c r="AW164" s="14" t="s">
        <v>31</v>
      </c>
      <c r="AX164" s="14" t="s">
        <v>77</v>
      </c>
      <c r="AY164" s="247" t="s">
        <v>137</v>
      </c>
    </row>
    <row r="165" s="15" customFormat="1">
      <c r="A165" s="15"/>
      <c r="B165" s="248"/>
      <c r="C165" s="249"/>
      <c r="D165" s="219" t="s">
        <v>152</v>
      </c>
      <c r="E165" s="250" t="s">
        <v>19</v>
      </c>
      <c r="F165" s="251" t="s">
        <v>254</v>
      </c>
      <c r="G165" s="249"/>
      <c r="H165" s="250" t="s">
        <v>19</v>
      </c>
      <c r="I165" s="252"/>
      <c r="J165" s="249"/>
      <c r="K165" s="249"/>
      <c r="L165" s="253"/>
      <c r="M165" s="254"/>
      <c r="N165" s="255"/>
      <c r="O165" s="255"/>
      <c r="P165" s="255"/>
      <c r="Q165" s="255"/>
      <c r="R165" s="255"/>
      <c r="S165" s="255"/>
      <c r="T165" s="25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7" t="s">
        <v>152</v>
      </c>
      <c r="AU165" s="257" t="s">
        <v>146</v>
      </c>
      <c r="AV165" s="15" t="s">
        <v>77</v>
      </c>
      <c r="AW165" s="15" t="s">
        <v>31</v>
      </c>
      <c r="AX165" s="15" t="s">
        <v>69</v>
      </c>
      <c r="AY165" s="257" t="s">
        <v>137</v>
      </c>
    </row>
    <row r="166" s="2" customFormat="1" ht="16.5" customHeight="1">
      <c r="A166" s="40"/>
      <c r="B166" s="41"/>
      <c r="C166" s="206" t="s">
        <v>255</v>
      </c>
      <c r="D166" s="206" t="s">
        <v>140</v>
      </c>
      <c r="E166" s="207" t="s">
        <v>256</v>
      </c>
      <c r="F166" s="208" t="s">
        <v>257</v>
      </c>
      <c r="G166" s="209" t="s">
        <v>208</v>
      </c>
      <c r="H166" s="210">
        <v>6.0999999999999996</v>
      </c>
      <c r="I166" s="211"/>
      <c r="J166" s="212">
        <f>ROUND(I166*H166,2)</f>
        <v>0</v>
      </c>
      <c r="K166" s="208" t="s">
        <v>144</v>
      </c>
      <c r="L166" s="46"/>
      <c r="M166" s="213" t="s">
        <v>19</v>
      </c>
      <c r="N166" s="214" t="s">
        <v>41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0.0060000000000000001</v>
      </c>
      <c r="T166" s="216">
        <f>S166*H166</f>
        <v>0.036600000000000001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145</v>
      </c>
      <c r="AT166" s="217" t="s">
        <v>140</v>
      </c>
      <c r="AU166" s="217" t="s">
        <v>146</v>
      </c>
      <c r="AY166" s="19" t="s">
        <v>137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146</v>
      </c>
      <c r="BK166" s="218">
        <f>ROUND(I166*H166,2)</f>
        <v>0</v>
      </c>
      <c r="BL166" s="19" t="s">
        <v>145</v>
      </c>
      <c r="BM166" s="217" t="s">
        <v>258</v>
      </c>
    </row>
    <row r="167" s="2" customFormat="1">
      <c r="A167" s="40"/>
      <c r="B167" s="41"/>
      <c r="C167" s="42"/>
      <c r="D167" s="219" t="s">
        <v>148</v>
      </c>
      <c r="E167" s="42"/>
      <c r="F167" s="220" t="s">
        <v>259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148</v>
      </c>
      <c r="AU167" s="19" t="s">
        <v>146</v>
      </c>
    </row>
    <row r="168" s="2" customFormat="1">
      <c r="A168" s="40"/>
      <c r="B168" s="41"/>
      <c r="C168" s="42"/>
      <c r="D168" s="224" t="s">
        <v>150</v>
      </c>
      <c r="E168" s="42"/>
      <c r="F168" s="225" t="s">
        <v>260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150</v>
      </c>
      <c r="AU168" s="19" t="s">
        <v>146</v>
      </c>
    </row>
    <row r="169" s="13" customFormat="1">
      <c r="A169" s="13"/>
      <c r="B169" s="226"/>
      <c r="C169" s="227"/>
      <c r="D169" s="219" t="s">
        <v>152</v>
      </c>
      <c r="E169" s="228" t="s">
        <v>19</v>
      </c>
      <c r="F169" s="229" t="s">
        <v>261</v>
      </c>
      <c r="G169" s="227"/>
      <c r="H169" s="230">
        <v>6.0999999999999996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152</v>
      </c>
      <c r="AU169" s="236" t="s">
        <v>146</v>
      </c>
      <c r="AV169" s="13" t="s">
        <v>146</v>
      </c>
      <c r="AW169" s="13" t="s">
        <v>31</v>
      </c>
      <c r="AX169" s="13" t="s">
        <v>77</v>
      </c>
      <c r="AY169" s="236" t="s">
        <v>137</v>
      </c>
    </row>
    <row r="170" s="2" customFormat="1" ht="16.5" customHeight="1">
      <c r="A170" s="40"/>
      <c r="B170" s="41"/>
      <c r="C170" s="206" t="s">
        <v>262</v>
      </c>
      <c r="D170" s="206" t="s">
        <v>140</v>
      </c>
      <c r="E170" s="207" t="s">
        <v>263</v>
      </c>
      <c r="F170" s="208" t="s">
        <v>264</v>
      </c>
      <c r="G170" s="209" t="s">
        <v>208</v>
      </c>
      <c r="H170" s="210">
        <v>3.8999999999999999</v>
      </c>
      <c r="I170" s="211"/>
      <c r="J170" s="212">
        <f>ROUND(I170*H170,2)</f>
        <v>0</v>
      </c>
      <c r="K170" s="208" t="s">
        <v>144</v>
      </c>
      <c r="L170" s="46"/>
      <c r="M170" s="213" t="s">
        <v>19</v>
      </c>
      <c r="N170" s="214" t="s">
        <v>41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0.012999999999999999</v>
      </c>
      <c r="T170" s="216">
        <f>S170*H170</f>
        <v>0.050699999999999995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145</v>
      </c>
      <c r="AT170" s="217" t="s">
        <v>140</v>
      </c>
      <c r="AU170" s="217" t="s">
        <v>146</v>
      </c>
      <c r="AY170" s="19" t="s">
        <v>137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146</v>
      </c>
      <c r="BK170" s="218">
        <f>ROUND(I170*H170,2)</f>
        <v>0</v>
      </c>
      <c r="BL170" s="19" t="s">
        <v>145</v>
      </c>
      <c r="BM170" s="217" t="s">
        <v>265</v>
      </c>
    </row>
    <row r="171" s="2" customFormat="1">
      <c r="A171" s="40"/>
      <c r="B171" s="41"/>
      <c r="C171" s="42"/>
      <c r="D171" s="219" t="s">
        <v>148</v>
      </c>
      <c r="E171" s="42"/>
      <c r="F171" s="220" t="s">
        <v>266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148</v>
      </c>
      <c r="AU171" s="19" t="s">
        <v>146</v>
      </c>
    </row>
    <row r="172" s="2" customFormat="1">
      <c r="A172" s="40"/>
      <c r="B172" s="41"/>
      <c r="C172" s="42"/>
      <c r="D172" s="224" t="s">
        <v>150</v>
      </c>
      <c r="E172" s="42"/>
      <c r="F172" s="225" t="s">
        <v>267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150</v>
      </c>
      <c r="AU172" s="19" t="s">
        <v>146</v>
      </c>
    </row>
    <row r="173" s="13" customFormat="1">
      <c r="A173" s="13"/>
      <c r="B173" s="226"/>
      <c r="C173" s="227"/>
      <c r="D173" s="219" t="s">
        <v>152</v>
      </c>
      <c r="E173" s="228" t="s">
        <v>19</v>
      </c>
      <c r="F173" s="229" t="s">
        <v>268</v>
      </c>
      <c r="G173" s="227"/>
      <c r="H173" s="230">
        <v>3.8999999999999999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152</v>
      </c>
      <c r="AU173" s="236" t="s">
        <v>146</v>
      </c>
      <c r="AV173" s="13" t="s">
        <v>146</v>
      </c>
      <c r="AW173" s="13" t="s">
        <v>31</v>
      </c>
      <c r="AX173" s="13" t="s">
        <v>77</v>
      </c>
      <c r="AY173" s="236" t="s">
        <v>137</v>
      </c>
    </row>
    <row r="174" s="2" customFormat="1" ht="16.5" customHeight="1">
      <c r="A174" s="40"/>
      <c r="B174" s="41"/>
      <c r="C174" s="206" t="s">
        <v>269</v>
      </c>
      <c r="D174" s="206" t="s">
        <v>140</v>
      </c>
      <c r="E174" s="207" t="s">
        <v>270</v>
      </c>
      <c r="F174" s="208" t="s">
        <v>271</v>
      </c>
      <c r="G174" s="209" t="s">
        <v>215</v>
      </c>
      <c r="H174" s="210">
        <v>37</v>
      </c>
      <c r="I174" s="211"/>
      <c r="J174" s="212">
        <f>ROUND(I174*H174,2)</f>
        <v>0</v>
      </c>
      <c r="K174" s="208" t="s">
        <v>144</v>
      </c>
      <c r="L174" s="46"/>
      <c r="M174" s="213" t="s">
        <v>19</v>
      </c>
      <c r="N174" s="214" t="s">
        <v>41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0.00085999999999999998</v>
      </c>
      <c r="T174" s="216">
        <f>S174*H174</f>
        <v>0.031820000000000001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145</v>
      </c>
      <c r="AT174" s="217" t="s">
        <v>140</v>
      </c>
      <c r="AU174" s="217" t="s">
        <v>146</v>
      </c>
      <c r="AY174" s="19" t="s">
        <v>137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146</v>
      </c>
      <c r="BK174" s="218">
        <f>ROUND(I174*H174,2)</f>
        <v>0</v>
      </c>
      <c r="BL174" s="19" t="s">
        <v>145</v>
      </c>
      <c r="BM174" s="217" t="s">
        <v>272</v>
      </c>
    </row>
    <row r="175" s="2" customFormat="1">
      <c r="A175" s="40"/>
      <c r="B175" s="41"/>
      <c r="C175" s="42"/>
      <c r="D175" s="219" t="s">
        <v>148</v>
      </c>
      <c r="E175" s="42"/>
      <c r="F175" s="220" t="s">
        <v>273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148</v>
      </c>
      <c r="AU175" s="19" t="s">
        <v>146</v>
      </c>
    </row>
    <row r="176" s="2" customFormat="1">
      <c r="A176" s="40"/>
      <c r="B176" s="41"/>
      <c r="C176" s="42"/>
      <c r="D176" s="224" t="s">
        <v>150</v>
      </c>
      <c r="E176" s="42"/>
      <c r="F176" s="225" t="s">
        <v>274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150</v>
      </c>
      <c r="AU176" s="19" t="s">
        <v>146</v>
      </c>
    </row>
    <row r="177" s="13" customFormat="1">
      <c r="A177" s="13"/>
      <c r="B177" s="226"/>
      <c r="C177" s="227"/>
      <c r="D177" s="219" t="s">
        <v>152</v>
      </c>
      <c r="E177" s="228" t="s">
        <v>19</v>
      </c>
      <c r="F177" s="229" t="s">
        <v>275</v>
      </c>
      <c r="G177" s="227"/>
      <c r="H177" s="230">
        <v>8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152</v>
      </c>
      <c r="AU177" s="236" t="s">
        <v>146</v>
      </c>
      <c r="AV177" s="13" t="s">
        <v>146</v>
      </c>
      <c r="AW177" s="13" t="s">
        <v>31</v>
      </c>
      <c r="AX177" s="13" t="s">
        <v>69</v>
      </c>
      <c r="AY177" s="236" t="s">
        <v>137</v>
      </c>
    </row>
    <row r="178" s="13" customFormat="1">
      <c r="A178" s="13"/>
      <c r="B178" s="226"/>
      <c r="C178" s="227"/>
      <c r="D178" s="219" t="s">
        <v>152</v>
      </c>
      <c r="E178" s="228" t="s">
        <v>19</v>
      </c>
      <c r="F178" s="229" t="s">
        <v>276</v>
      </c>
      <c r="G178" s="227"/>
      <c r="H178" s="230">
        <v>3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152</v>
      </c>
      <c r="AU178" s="236" t="s">
        <v>146</v>
      </c>
      <c r="AV178" s="13" t="s">
        <v>146</v>
      </c>
      <c r="AW178" s="13" t="s">
        <v>31</v>
      </c>
      <c r="AX178" s="13" t="s">
        <v>69</v>
      </c>
      <c r="AY178" s="236" t="s">
        <v>137</v>
      </c>
    </row>
    <row r="179" s="13" customFormat="1">
      <c r="A179" s="13"/>
      <c r="B179" s="226"/>
      <c r="C179" s="227"/>
      <c r="D179" s="219" t="s">
        <v>152</v>
      </c>
      <c r="E179" s="228" t="s">
        <v>19</v>
      </c>
      <c r="F179" s="229" t="s">
        <v>277</v>
      </c>
      <c r="G179" s="227"/>
      <c r="H179" s="230">
        <v>9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152</v>
      </c>
      <c r="AU179" s="236" t="s">
        <v>146</v>
      </c>
      <c r="AV179" s="13" t="s">
        <v>146</v>
      </c>
      <c r="AW179" s="13" t="s">
        <v>31</v>
      </c>
      <c r="AX179" s="13" t="s">
        <v>69</v>
      </c>
      <c r="AY179" s="236" t="s">
        <v>137</v>
      </c>
    </row>
    <row r="180" s="13" customFormat="1">
      <c r="A180" s="13"/>
      <c r="B180" s="226"/>
      <c r="C180" s="227"/>
      <c r="D180" s="219" t="s">
        <v>152</v>
      </c>
      <c r="E180" s="228" t="s">
        <v>19</v>
      </c>
      <c r="F180" s="229" t="s">
        <v>278</v>
      </c>
      <c r="G180" s="227"/>
      <c r="H180" s="230">
        <v>3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152</v>
      </c>
      <c r="AU180" s="236" t="s">
        <v>146</v>
      </c>
      <c r="AV180" s="13" t="s">
        <v>146</v>
      </c>
      <c r="AW180" s="13" t="s">
        <v>31</v>
      </c>
      <c r="AX180" s="13" t="s">
        <v>69</v>
      </c>
      <c r="AY180" s="236" t="s">
        <v>137</v>
      </c>
    </row>
    <row r="181" s="13" customFormat="1">
      <c r="A181" s="13"/>
      <c r="B181" s="226"/>
      <c r="C181" s="227"/>
      <c r="D181" s="219" t="s">
        <v>152</v>
      </c>
      <c r="E181" s="228" t="s">
        <v>19</v>
      </c>
      <c r="F181" s="229" t="s">
        <v>279</v>
      </c>
      <c r="G181" s="227"/>
      <c r="H181" s="230">
        <v>1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152</v>
      </c>
      <c r="AU181" s="236" t="s">
        <v>146</v>
      </c>
      <c r="AV181" s="13" t="s">
        <v>146</v>
      </c>
      <c r="AW181" s="13" t="s">
        <v>31</v>
      </c>
      <c r="AX181" s="13" t="s">
        <v>69</v>
      </c>
      <c r="AY181" s="236" t="s">
        <v>137</v>
      </c>
    </row>
    <row r="182" s="13" customFormat="1">
      <c r="A182" s="13"/>
      <c r="B182" s="226"/>
      <c r="C182" s="227"/>
      <c r="D182" s="219" t="s">
        <v>152</v>
      </c>
      <c r="E182" s="228" t="s">
        <v>19</v>
      </c>
      <c r="F182" s="229" t="s">
        <v>280</v>
      </c>
      <c r="G182" s="227"/>
      <c r="H182" s="230">
        <v>2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152</v>
      </c>
      <c r="AU182" s="236" t="s">
        <v>146</v>
      </c>
      <c r="AV182" s="13" t="s">
        <v>146</v>
      </c>
      <c r="AW182" s="13" t="s">
        <v>31</v>
      </c>
      <c r="AX182" s="13" t="s">
        <v>69</v>
      </c>
      <c r="AY182" s="236" t="s">
        <v>137</v>
      </c>
    </row>
    <row r="183" s="13" customFormat="1">
      <c r="A183" s="13"/>
      <c r="B183" s="226"/>
      <c r="C183" s="227"/>
      <c r="D183" s="219" t="s">
        <v>152</v>
      </c>
      <c r="E183" s="228" t="s">
        <v>19</v>
      </c>
      <c r="F183" s="229" t="s">
        <v>281</v>
      </c>
      <c r="G183" s="227"/>
      <c r="H183" s="230">
        <v>2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152</v>
      </c>
      <c r="AU183" s="236" t="s">
        <v>146</v>
      </c>
      <c r="AV183" s="13" t="s">
        <v>146</v>
      </c>
      <c r="AW183" s="13" t="s">
        <v>31</v>
      </c>
      <c r="AX183" s="13" t="s">
        <v>69</v>
      </c>
      <c r="AY183" s="236" t="s">
        <v>137</v>
      </c>
    </row>
    <row r="184" s="13" customFormat="1">
      <c r="A184" s="13"/>
      <c r="B184" s="226"/>
      <c r="C184" s="227"/>
      <c r="D184" s="219" t="s">
        <v>152</v>
      </c>
      <c r="E184" s="228" t="s">
        <v>19</v>
      </c>
      <c r="F184" s="229" t="s">
        <v>282</v>
      </c>
      <c r="G184" s="227"/>
      <c r="H184" s="230">
        <v>5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152</v>
      </c>
      <c r="AU184" s="236" t="s">
        <v>146</v>
      </c>
      <c r="AV184" s="13" t="s">
        <v>146</v>
      </c>
      <c r="AW184" s="13" t="s">
        <v>31</v>
      </c>
      <c r="AX184" s="13" t="s">
        <v>69</v>
      </c>
      <c r="AY184" s="236" t="s">
        <v>137</v>
      </c>
    </row>
    <row r="185" s="13" customFormat="1">
      <c r="A185" s="13"/>
      <c r="B185" s="226"/>
      <c r="C185" s="227"/>
      <c r="D185" s="219" t="s">
        <v>152</v>
      </c>
      <c r="E185" s="228" t="s">
        <v>19</v>
      </c>
      <c r="F185" s="229" t="s">
        <v>283</v>
      </c>
      <c r="G185" s="227"/>
      <c r="H185" s="230">
        <v>2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152</v>
      </c>
      <c r="AU185" s="236" t="s">
        <v>146</v>
      </c>
      <c r="AV185" s="13" t="s">
        <v>146</v>
      </c>
      <c r="AW185" s="13" t="s">
        <v>31</v>
      </c>
      <c r="AX185" s="13" t="s">
        <v>69</v>
      </c>
      <c r="AY185" s="236" t="s">
        <v>137</v>
      </c>
    </row>
    <row r="186" s="13" customFormat="1">
      <c r="A186" s="13"/>
      <c r="B186" s="226"/>
      <c r="C186" s="227"/>
      <c r="D186" s="219" t="s">
        <v>152</v>
      </c>
      <c r="E186" s="228" t="s">
        <v>19</v>
      </c>
      <c r="F186" s="229" t="s">
        <v>284</v>
      </c>
      <c r="G186" s="227"/>
      <c r="H186" s="230">
        <v>2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152</v>
      </c>
      <c r="AU186" s="236" t="s">
        <v>146</v>
      </c>
      <c r="AV186" s="13" t="s">
        <v>146</v>
      </c>
      <c r="AW186" s="13" t="s">
        <v>31</v>
      </c>
      <c r="AX186" s="13" t="s">
        <v>69</v>
      </c>
      <c r="AY186" s="236" t="s">
        <v>137</v>
      </c>
    </row>
    <row r="187" s="14" customFormat="1">
      <c r="A187" s="14"/>
      <c r="B187" s="237"/>
      <c r="C187" s="238"/>
      <c r="D187" s="219" t="s">
        <v>152</v>
      </c>
      <c r="E187" s="239" t="s">
        <v>19</v>
      </c>
      <c r="F187" s="240" t="s">
        <v>190</v>
      </c>
      <c r="G187" s="238"/>
      <c r="H187" s="241">
        <v>37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152</v>
      </c>
      <c r="AU187" s="247" t="s">
        <v>146</v>
      </c>
      <c r="AV187" s="14" t="s">
        <v>145</v>
      </c>
      <c r="AW187" s="14" t="s">
        <v>31</v>
      </c>
      <c r="AX187" s="14" t="s">
        <v>77</v>
      </c>
      <c r="AY187" s="247" t="s">
        <v>137</v>
      </c>
    </row>
    <row r="188" s="2" customFormat="1" ht="16.5" customHeight="1">
      <c r="A188" s="40"/>
      <c r="B188" s="41"/>
      <c r="C188" s="206" t="s">
        <v>285</v>
      </c>
      <c r="D188" s="206" t="s">
        <v>140</v>
      </c>
      <c r="E188" s="207" t="s">
        <v>286</v>
      </c>
      <c r="F188" s="208" t="s">
        <v>287</v>
      </c>
      <c r="G188" s="209" t="s">
        <v>208</v>
      </c>
      <c r="H188" s="210">
        <v>7.1500000000000004</v>
      </c>
      <c r="I188" s="211"/>
      <c r="J188" s="212">
        <f>ROUND(I188*H188,2)</f>
        <v>0</v>
      </c>
      <c r="K188" s="208" t="s">
        <v>144</v>
      </c>
      <c r="L188" s="46"/>
      <c r="M188" s="213" t="s">
        <v>19</v>
      </c>
      <c r="N188" s="214" t="s">
        <v>41</v>
      </c>
      <c r="O188" s="86"/>
      <c r="P188" s="215">
        <f>O188*H188</f>
        <v>0</v>
      </c>
      <c r="Q188" s="215">
        <v>0.00091</v>
      </c>
      <c r="R188" s="215">
        <f>Q188*H188</f>
        <v>0.0065065000000000001</v>
      </c>
      <c r="S188" s="215">
        <v>0.0028</v>
      </c>
      <c r="T188" s="216">
        <f>S188*H188</f>
        <v>0.02002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145</v>
      </c>
      <c r="AT188" s="217" t="s">
        <v>140</v>
      </c>
      <c r="AU188" s="217" t="s">
        <v>146</v>
      </c>
      <c r="AY188" s="19" t="s">
        <v>137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146</v>
      </c>
      <c r="BK188" s="218">
        <f>ROUND(I188*H188,2)</f>
        <v>0</v>
      </c>
      <c r="BL188" s="19" t="s">
        <v>145</v>
      </c>
      <c r="BM188" s="217" t="s">
        <v>288</v>
      </c>
    </row>
    <row r="189" s="2" customFormat="1">
      <c r="A189" s="40"/>
      <c r="B189" s="41"/>
      <c r="C189" s="42"/>
      <c r="D189" s="219" t="s">
        <v>148</v>
      </c>
      <c r="E189" s="42"/>
      <c r="F189" s="220" t="s">
        <v>289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148</v>
      </c>
      <c r="AU189" s="19" t="s">
        <v>146</v>
      </c>
    </row>
    <row r="190" s="2" customFormat="1">
      <c r="A190" s="40"/>
      <c r="B190" s="41"/>
      <c r="C190" s="42"/>
      <c r="D190" s="224" t="s">
        <v>150</v>
      </c>
      <c r="E190" s="42"/>
      <c r="F190" s="225" t="s">
        <v>290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150</v>
      </c>
      <c r="AU190" s="19" t="s">
        <v>146</v>
      </c>
    </row>
    <row r="191" s="13" customFormat="1">
      <c r="A191" s="13"/>
      <c r="B191" s="226"/>
      <c r="C191" s="227"/>
      <c r="D191" s="219" t="s">
        <v>152</v>
      </c>
      <c r="E191" s="228" t="s">
        <v>19</v>
      </c>
      <c r="F191" s="229" t="s">
        <v>291</v>
      </c>
      <c r="G191" s="227"/>
      <c r="H191" s="230">
        <v>1.95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152</v>
      </c>
      <c r="AU191" s="236" t="s">
        <v>146</v>
      </c>
      <c r="AV191" s="13" t="s">
        <v>146</v>
      </c>
      <c r="AW191" s="13" t="s">
        <v>31</v>
      </c>
      <c r="AX191" s="13" t="s">
        <v>69</v>
      </c>
      <c r="AY191" s="236" t="s">
        <v>137</v>
      </c>
    </row>
    <row r="192" s="13" customFormat="1">
      <c r="A192" s="13"/>
      <c r="B192" s="226"/>
      <c r="C192" s="227"/>
      <c r="D192" s="219" t="s">
        <v>152</v>
      </c>
      <c r="E192" s="228" t="s">
        <v>19</v>
      </c>
      <c r="F192" s="229" t="s">
        <v>292</v>
      </c>
      <c r="G192" s="227"/>
      <c r="H192" s="230">
        <v>2.1000000000000001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152</v>
      </c>
      <c r="AU192" s="236" t="s">
        <v>146</v>
      </c>
      <c r="AV192" s="13" t="s">
        <v>146</v>
      </c>
      <c r="AW192" s="13" t="s">
        <v>31</v>
      </c>
      <c r="AX192" s="13" t="s">
        <v>69</v>
      </c>
      <c r="AY192" s="236" t="s">
        <v>137</v>
      </c>
    </row>
    <row r="193" s="13" customFormat="1">
      <c r="A193" s="13"/>
      <c r="B193" s="226"/>
      <c r="C193" s="227"/>
      <c r="D193" s="219" t="s">
        <v>152</v>
      </c>
      <c r="E193" s="228" t="s">
        <v>19</v>
      </c>
      <c r="F193" s="229" t="s">
        <v>293</v>
      </c>
      <c r="G193" s="227"/>
      <c r="H193" s="230">
        <v>3.1000000000000001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152</v>
      </c>
      <c r="AU193" s="236" t="s">
        <v>146</v>
      </c>
      <c r="AV193" s="13" t="s">
        <v>146</v>
      </c>
      <c r="AW193" s="13" t="s">
        <v>31</v>
      </c>
      <c r="AX193" s="13" t="s">
        <v>69</v>
      </c>
      <c r="AY193" s="236" t="s">
        <v>137</v>
      </c>
    </row>
    <row r="194" s="14" customFormat="1">
      <c r="A194" s="14"/>
      <c r="B194" s="237"/>
      <c r="C194" s="238"/>
      <c r="D194" s="219" t="s">
        <v>152</v>
      </c>
      <c r="E194" s="239" t="s">
        <v>19</v>
      </c>
      <c r="F194" s="240" t="s">
        <v>190</v>
      </c>
      <c r="G194" s="238"/>
      <c r="H194" s="241">
        <v>7.1500000000000004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152</v>
      </c>
      <c r="AU194" s="247" t="s">
        <v>146</v>
      </c>
      <c r="AV194" s="14" t="s">
        <v>145</v>
      </c>
      <c r="AW194" s="14" t="s">
        <v>31</v>
      </c>
      <c r="AX194" s="14" t="s">
        <v>77</v>
      </c>
      <c r="AY194" s="247" t="s">
        <v>137</v>
      </c>
    </row>
    <row r="195" s="2" customFormat="1" ht="16.5" customHeight="1">
      <c r="A195" s="40"/>
      <c r="B195" s="41"/>
      <c r="C195" s="206" t="s">
        <v>294</v>
      </c>
      <c r="D195" s="206" t="s">
        <v>140</v>
      </c>
      <c r="E195" s="207" t="s">
        <v>295</v>
      </c>
      <c r="F195" s="208" t="s">
        <v>296</v>
      </c>
      <c r="G195" s="209" t="s">
        <v>208</v>
      </c>
      <c r="H195" s="210">
        <v>3</v>
      </c>
      <c r="I195" s="211"/>
      <c r="J195" s="212">
        <f>ROUND(I195*H195,2)</f>
        <v>0</v>
      </c>
      <c r="K195" s="208" t="s">
        <v>144</v>
      </c>
      <c r="L195" s="46"/>
      <c r="M195" s="213" t="s">
        <v>19</v>
      </c>
      <c r="N195" s="214" t="s">
        <v>41</v>
      </c>
      <c r="O195" s="86"/>
      <c r="P195" s="215">
        <f>O195*H195</f>
        <v>0</v>
      </c>
      <c r="Q195" s="215">
        <v>0.00132</v>
      </c>
      <c r="R195" s="215">
        <f>Q195*H195</f>
        <v>0.00396</v>
      </c>
      <c r="S195" s="215">
        <v>0.025000000000000001</v>
      </c>
      <c r="T195" s="216">
        <f>S195*H195</f>
        <v>0.075000000000000011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145</v>
      </c>
      <c r="AT195" s="217" t="s">
        <v>140</v>
      </c>
      <c r="AU195" s="217" t="s">
        <v>146</v>
      </c>
      <c r="AY195" s="19" t="s">
        <v>137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146</v>
      </c>
      <c r="BK195" s="218">
        <f>ROUND(I195*H195,2)</f>
        <v>0</v>
      </c>
      <c r="BL195" s="19" t="s">
        <v>145</v>
      </c>
      <c r="BM195" s="217" t="s">
        <v>297</v>
      </c>
    </row>
    <row r="196" s="2" customFormat="1">
      <c r="A196" s="40"/>
      <c r="B196" s="41"/>
      <c r="C196" s="42"/>
      <c r="D196" s="219" t="s">
        <v>148</v>
      </c>
      <c r="E196" s="42"/>
      <c r="F196" s="220" t="s">
        <v>298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148</v>
      </c>
      <c r="AU196" s="19" t="s">
        <v>146</v>
      </c>
    </row>
    <row r="197" s="2" customFormat="1">
      <c r="A197" s="40"/>
      <c r="B197" s="41"/>
      <c r="C197" s="42"/>
      <c r="D197" s="224" t="s">
        <v>150</v>
      </c>
      <c r="E197" s="42"/>
      <c r="F197" s="225" t="s">
        <v>299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150</v>
      </c>
      <c r="AU197" s="19" t="s">
        <v>146</v>
      </c>
    </row>
    <row r="198" s="13" customFormat="1">
      <c r="A198" s="13"/>
      <c r="B198" s="226"/>
      <c r="C198" s="227"/>
      <c r="D198" s="219" t="s">
        <v>152</v>
      </c>
      <c r="E198" s="228" t="s">
        <v>19</v>
      </c>
      <c r="F198" s="229" t="s">
        <v>300</v>
      </c>
      <c r="G198" s="227"/>
      <c r="H198" s="230">
        <v>3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152</v>
      </c>
      <c r="AU198" s="236" t="s">
        <v>146</v>
      </c>
      <c r="AV198" s="13" t="s">
        <v>146</v>
      </c>
      <c r="AW198" s="13" t="s">
        <v>31</v>
      </c>
      <c r="AX198" s="13" t="s">
        <v>77</v>
      </c>
      <c r="AY198" s="236" t="s">
        <v>137</v>
      </c>
    </row>
    <row r="199" s="2" customFormat="1" ht="16.5" customHeight="1">
      <c r="A199" s="40"/>
      <c r="B199" s="41"/>
      <c r="C199" s="206" t="s">
        <v>301</v>
      </c>
      <c r="D199" s="206" t="s">
        <v>140</v>
      </c>
      <c r="E199" s="207" t="s">
        <v>302</v>
      </c>
      <c r="F199" s="208" t="s">
        <v>303</v>
      </c>
      <c r="G199" s="209" t="s">
        <v>208</v>
      </c>
      <c r="H199" s="210">
        <v>77.700000000000003</v>
      </c>
      <c r="I199" s="211"/>
      <c r="J199" s="212">
        <f>ROUND(I199*H199,2)</f>
        <v>0</v>
      </c>
      <c r="K199" s="208" t="s">
        <v>144</v>
      </c>
      <c r="L199" s="46"/>
      <c r="M199" s="213" t="s">
        <v>19</v>
      </c>
      <c r="N199" s="214" t="s">
        <v>41</v>
      </c>
      <c r="O199" s="86"/>
      <c r="P199" s="215">
        <f>O199*H199</f>
        <v>0</v>
      </c>
      <c r="Q199" s="215">
        <v>2.0000000000000002E-05</v>
      </c>
      <c r="R199" s="215">
        <f>Q199*H199</f>
        <v>0.0015540000000000003</v>
      </c>
      <c r="S199" s="215">
        <v>0.002</v>
      </c>
      <c r="T199" s="216">
        <f>S199*H199</f>
        <v>0.15540000000000001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145</v>
      </c>
      <c r="AT199" s="217" t="s">
        <v>140</v>
      </c>
      <c r="AU199" s="217" t="s">
        <v>146</v>
      </c>
      <c r="AY199" s="19" t="s">
        <v>137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146</v>
      </c>
      <c r="BK199" s="218">
        <f>ROUND(I199*H199,2)</f>
        <v>0</v>
      </c>
      <c r="BL199" s="19" t="s">
        <v>145</v>
      </c>
      <c r="BM199" s="217" t="s">
        <v>304</v>
      </c>
    </row>
    <row r="200" s="2" customFormat="1">
      <c r="A200" s="40"/>
      <c r="B200" s="41"/>
      <c r="C200" s="42"/>
      <c r="D200" s="219" t="s">
        <v>148</v>
      </c>
      <c r="E200" s="42"/>
      <c r="F200" s="220" t="s">
        <v>305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148</v>
      </c>
      <c r="AU200" s="19" t="s">
        <v>146</v>
      </c>
    </row>
    <row r="201" s="2" customFormat="1">
      <c r="A201" s="40"/>
      <c r="B201" s="41"/>
      <c r="C201" s="42"/>
      <c r="D201" s="224" t="s">
        <v>150</v>
      </c>
      <c r="E201" s="42"/>
      <c r="F201" s="225" t="s">
        <v>306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150</v>
      </c>
      <c r="AU201" s="19" t="s">
        <v>146</v>
      </c>
    </row>
    <row r="202" s="13" customFormat="1">
      <c r="A202" s="13"/>
      <c r="B202" s="226"/>
      <c r="C202" s="227"/>
      <c r="D202" s="219" t="s">
        <v>152</v>
      </c>
      <c r="E202" s="228" t="s">
        <v>19</v>
      </c>
      <c r="F202" s="229" t="s">
        <v>307</v>
      </c>
      <c r="G202" s="227"/>
      <c r="H202" s="230">
        <v>10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152</v>
      </c>
      <c r="AU202" s="236" t="s">
        <v>146</v>
      </c>
      <c r="AV202" s="13" t="s">
        <v>146</v>
      </c>
      <c r="AW202" s="13" t="s">
        <v>31</v>
      </c>
      <c r="AX202" s="13" t="s">
        <v>69</v>
      </c>
      <c r="AY202" s="236" t="s">
        <v>137</v>
      </c>
    </row>
    <row r="203" s="13" customFormat="1">
      <c r="A203" s="13"/>
      <c r="B203" s="226"/>
      <c r="C203" s="227"/>
      <c r="D203" s="219" t="s">
        <v>152</v>
      </c>
      <c r="E203" s="228" t="s">
        <v>19</v>
      </c>
      <c r="F203" s="229" t="s">
        <v>308</v>
      </c>
      <c r="G203" s="227"/>
      <c r="H203" s="230">
        <v>13.800000000000001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152</v>
      </c>
      <c r="AU203" s="236" t="s">
        <v>146</v>
      </c>
      <c r="AV203" s="13" t="s">
        <v>146</v>
      </c>
      <c r="AW203" s="13" t="s">
        <v>31</v>
      </c>
      <c r="AX203" s="13" t="s">
        <v>69</v>
      </c>
      <c r="AY203" s="236" t="s">
        <v>137</v>
      </c>
    </row>
    <row r="204" s="13" customFormat="1">
      <c r="A204" s="13"/>
      <c r="B204" s="226"/>
      <c r="C204" s="227"/>
      <c r="D204" s="219" t="s">
        <v>152</v>
      </c>
      <c r="E204" s="228" t="s">
        <v>19</v>
      </c>
      <c r="F204" s="229" t="s">
        <v>309</v>
      </c>
      <c r="G204" s="227"/>
      <c r="H204" s="230">
        <v>11.5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152</v>
      </c>
      <c r="AU204" s="236" t="s">
        <v>146</v>
      </c>
      <c r="AV204" s="13" t="s">
        <v>146</v>
      </c>
      <c r="AW204" s="13" t="s">
        <v>31</v>
      </c>
      <c r="AX204" s="13" t="s">
        <v>69</v>
      </c>
      <c r="AY204" s="236" t="s">
        <v>137</v>
      </c>
    </row>
    <row r="205" s="13" customFormat="1">
      <c r="A205" s="13"/>
      <c r="B205" s="226"/>
      <c r="C205" s="227"/>
      <c r="D205" s="219" t="s">
        <v>152</v>
      </c>
      <c r="E205" s="228" t="s">
        <v>19</v>
      </c>
      <c r="F205" s="229" t="s">
        <v>310</v>
      </c>
      <c r="G205" s="227"/>
      <c r="H205" s="230">
        <v>6.2000000000000002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152</v>
      </c>
      <c r="AU205" s="236" t="s">
        <v>146</v>
      </c>
      <c r="AV205" s="13" t="s">
        <v>146</v>
      </c>
      <c r="AW205" s="13" t="s">
        <v>31</v>
      </c>
      <c r="AX205" s="13" t="s">
        <v>69</v>
      </c>
      <c r="AY205" s="236" t="s">
        <v>137</v>
      </c>
    </row>
    <row r="206" s="13" customFormat="1">
      <c r="A206" s="13"/>
      <c r="B206" s="226"/>
      <c r="C206" s="227"/>
      <c r="D206" s="219" t="s">
        <v>152</v>
      </c>
      <c r="E206" s="228" t="s">
        <v>19</v>
      </c>
      <c r="F206" s="229" t="s">
        <v>311</v>
      </c>
      <c r="G206" s="227"/>
      <c r="H206" s="230">
        <v>4.2000000000000002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152</v>
      </c>
      <c r="AU206" s="236" t="s">
        <v>146</v>
      </c>
      <c r="AV206" s="13" t="s">
        <v>146</v>
      </c>
      <c r="AW206" s="13" t="s">
        <v>31</v>
      </c>
      <c r="AX206" s="13" t="s">
        <v>69</v>
      </c>
      <c r="AY206" s="236" t="s">
        <v>137</v>
      </c>
    </row>
    <row r="207" s="13" customFormat="1">
      <c r="A207" s="13"/>
      <c r="B207" s="226"/>
      <c r="C207" s="227"/>
      <c r="D207" s="219" t="s">
        <v>152</v>
      </c>
      <c r="E207" s="228" t="s">
        <v>19</v>
      </c>
      <c r="F207" s="229" t="s">
        <v>312</v>
      </c>
      <c r="G207" s="227"/>
      <c r="H207" s="230">
        <v>11.1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152</v>
      </c>
      <c r="AU207" s="236" t="s">
        <v>146</v>
      </c>
      <c r="AV207" s="13" t="s">
        <v>146</v>
      </c>
      <c r="AW207" s="13" t="s">
        <v>31</v>
      </c>
      <c r="AX207" s="13" t="s">
        <v>69</v>
      </c>
      <c r="AY207" s="236" t="s">
        <v>137</v>
      </c>
    </row>
    <row r="208" s="13" customFormat="1">
      <c r="A208" s="13"/>
      <c r="B208" s="226"/>
      <c r="C208" s="227"/>
      <c r="D208" s="219" t="s">
        <v>152</v>
      </c>
      <c r="E208" s="228" t="s">
        <v>19</v>
      </c>
      <c r="F208" s="229" t="s">
        <v>313</v>
      </c>
      <c r="G208" s="227"/>
      <c r="H208" s="230">
        <v>5.7999999999999998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152</v>
      </c>
      <c r="AU208" s="236" t="s">
        <v>146</v>
      </c>
      <c r="AV208" s="13" t="s">
        <v>146</v>
      </c>
      <c r="AW208" s="13" t="s">
        <v>31</v>
      </c>
      <c r="AX208" s="13" t="s">
        <v>69</v>
      </c>
      <c r="AY208" s="236" t="s">
        <v>137</v>
      </c>
    </row>
    <row r="209" s="13" customFormat="1">
      <c r="A209" s="13"/>
      <c r="B209" s="226"/>
      <c r="C209" s="227"/>
      <c r="D209" s="219" t="s">
        <v>152</v>
      </c>
      <c r="E209" s="228" t="s">
        <v>19</v>
      </c>
      <c r="F209" s="229" t="s">
        <v>314</v>
      </c>
      <c r="G209" s="227"/>
      <c r="H209" s="230">
        <v>1.3999999999999999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152</v>
      </c>
      <c r="AU209" s="236" t="s">
        <v>146</v>
      </c>
      <c r="AV209" s="13" t="s">
        <v>146</v>
      </c>
      <c r="AW209" s="13" t="s">
        <v>31</v>
      </c>
      <c r="AX209" s="13" t="s">
        <v>69</v>
      </c>
      <c r="AY209" s="236" t="s">
        <v>137</v>
      </c>
    </row>
    <row r="210" s="13" customFormat="1">
      <c r="A210" s="13"/>
      <c r="B210" s="226"/>
      <c r="C210" s="227"/>
      <c r="D210" s="219" t="s">
        <v>152</v>
      </c>
      <c r="E210" s="228" t="s">
        <v>19</v>
      </c>
      <c r="F210" s="229" t="s">
        <v>315</v>
      </c>
      <c r="G210" s="227"/>
      <c r="H210" s="230">
        <v>1.8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152</v>
      </c>
      <c r="AU210" s="236" t="s">
        <v>146</v>
      </c>
      <c r="AV210" s="13" t="s">
        <v>146</v>
      </c>
      <c r="AW210" s="13" t="s">
        <v>31</v>
      </c>
      <c r="AX210" s="13" t="s">
        <v>69</v>
      </c>
      <c r="AY210" s="236" t="s">
        <v>137</v>
      </c>
    </row>
    <row r="211" s="13" customFormat="1">
      <c r="A211" s="13"/>
      <c r="B211" s="226"/>
      <c r="C211" s="227"/>
      <c r="D211" s="219" t="s">
        <v>152</v>
      </c>
      <c r="E211" s="228" t="s">
        <v>19</v>
      </c>
      <c r="F211" s="229" t="s">
        <v>316</v>
      </c>
      <c r="G211" s="227"/>
      <c r="H211" s="230">
        <v>2.7999999999999998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152</v>
      </c>
      <c r="AU211" s="236" t="s">
        <v>146</v>
      </c>
      <c r="AV211" s="13" t="s">
        <v>146</v>
      </c>
      <c r="AW211" s="13" t="s">
        <v>31</v>
      </c>
      <c r="AX211" s="13" t="s">
        <v>69</v>
      </c>
      <c r="AY211" s="236" t="s">
        <v>137</v>
      </c>
    </row>
    <row r="212" s="13" customFormat="1">
      <c r="A212" s="13"/>
      <c r="B212" s="226"/>
      <c r="C212" s="227"/>
      <c r="D212" s="219" t="s">
        <v>152</v>
      </c>
      <c r="E212" s="228" t="s">
        <v>19</v>
      </c>
      <c r="F212" s="229" t="s">
        <v>317</v>
      </c>
      <c r="G212" s="227"/>
      <c r="H212" s="230">
        <v>3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152</v>
      </c>
      <c r="AU212" s="236" t="s">
        <v>146</v>
      </c>
      <c r="AV212" s="13" t="s">
        <v>146</v>
      </c>
      <c r="AW212" s="13" t="s">
        <v>31</v>
      </c>
      <c r="AX212" s="13" t="s">
        <v>69</v>
      </c>
      <c r="AY212" s="236" t="s">
        <v>137</v>
      </c>
    </row>
    <row r="213" s="13" customFormat="1">
      <c r="A213" s="13"/>
      <c r="B213" s="226"/>
      <c r="C213" s="227"/>
      <c r="D213" s="219" t="s">
        <v>152</v>
      </c>
      <c r="E213" s="228" t="s">
        <v>19</v>
      </c>
      <c r="F213" s="229" t="s">
        <v>318</v>
      </c>
      <c r="G213" s="227"/>
      <c r="H213" s="230">
        <v>3.2999999999999998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152</v>
      </c>
      <c r="AU213" s="236" t="s">
        <v>146</v>
      </c>
      <c r="AV213" s="13" t="s">
        <v>146</v>
      </c>
      <c r="AW213" s="13" t="s">
        <v>31</v>
      </c>
      <c r="AX213" s="13" t="s">
        <v>69</v>
      </c>
      <c r="AY213" s="236" t="s">
        <v>137</v>
      </c>
    </row>
    <row r="214" s="13" customFormat="1">
      <c r="A214" s="13"/>
      <c r="B214" s="226"/>
      <c r="C214" s="227"/>
      <c r="D214" s="219" t="s">
        <v>152</v>
      </c>
      <c r="E214" s="228" t="s">
        <v>19</v>
      </c>
      <c r="F214" s="229" t="s">
        <v>319</v>
      </c>
      <c r="G214" s="227"/>
      <c r="H214" s="230">
        <v>2.7999999999999998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152</v>
      </c>
      <c r="AU214" s="236" t="s">
        <v>146</v>
      </c>
      <c r="AV214" s="13" t="s">
        <v>146</v>
      </c>
      <c r="AW214" s="13" t="s">
        <v>31</v>
      </c>
      <c r="AX214" s="13" t="s">
        <v>69</v>
      </c>
      <c r="AY214" s="236" t="s">
        <v>137</v>
      </c>
    </row>
    <row r="215" s="14" customFormat="1">
      <c r="A215" s="14"/>
      <c r="B215" s="237"/>
      <c r="C215" s="238"/>
      <c r="D215" s="219" t="s">
        <v>152</v>
      </c>
      <c r="E215" s="239" t="s">
        <v>19</v>
      </c>
      <c r="F215" s="240" t="s">
        <v>190</v>
      </c>
      <c r="G215" s="238"/>
      <c r="H215" s="241">
        <v>77.699999999999989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152</v>
      </c>
      <c r="AU215" s="247" t="s">
        <v>146</v>
      </c>
      <c r="AV215" s="14" t="s">
        <v>145</v>
      </c>
      <c r="AW215" s="14" t="s">
        <v>31</v>
      </c>
      <c r="AX215" s="14" t="s">
        <v>77</v>
      </c>
      <c r="AY215" s="247" t="s">
        <v>137</v>
      </c>
    </row>
    <row r="216" s="2" customFormat="1" ht="21.75" customHeight="1">
      <c r="A216" s="40"/>
      <c r="B216" s="41"/>
      <c r="C216" s="206" t="s">
        <v>320</v>
      </c>
      <c r="D216" s="206" t="s">
        <v>140</v>
      </c>
      <c r="E216" s="207" t="s">
        <v>321</v>
      </c>
      <c r="F216" s="208" t="s">
        <v>322</v>
      </c>
      <c r="G216" s="209" t="s">
        <v>143</v>
      </c>
      <c r="H216" s="210">
        <v>17.460000000000001</v>
      </c>
      <c r="I216" s="211"/>
      <c r="J216" s="212">
        <f>ROUND(I216*H216,2)</f>
        <v>0</v>
      </c>
      <c r="K216" s="208" t="s">
        <v>144</v>
      </c>
      <c r="L216" s="46"/>
      <c r="M216" s="213" t="s">
        <v>19</v>
      </c>
      <c r="N216" s="214" t="s">
        <v>41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0.045999999999999999</v>
      </c>
      <c r="T216" s="216">
        <f>S216*H216</f>
        <v>0.80315999999999999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145</v>
      </c>
      <c r="AT216" s="217" t="s">
        <v>140</v>
      </c>
      <c r="AU216" s="217" t="s">
        <v>146</v>
      </c>
      <c r="AY216" s="19" t="s">
        <v>137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146</v>
      </c>
      <c r="BK216" s="218">
        <f>ROUND(I216*H216,2)</f>
        <v>0</v>
      </c>
      <c r="BL216" s="19" t="s">
        <v>145</v>
      </c>
      <c r="BM216" s="217" t="s">
        <v>323</v>
      </c>
    </row>
    <row r="217" s="2" customFormat="1">
      <c r="A217" s="40"/>
      <c r="B217" s="41"/>
      <c r="C217" s="42"/>
      <c r="D217" s="219" t="s">
        <v>148</v>
      </c>
      <c r="E217" s="42"/>
      <c r="F217" s="220" t="s">
        <v>324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148</v>
      </c>
      <c r="AU217" s="19" t="s">
        <v>146</v>
      </c>
    </row>
    <row r="218" s="2" customFormat="1">
      <c r="A218" s="40"/>
      <c r="B218" s="41"/>
      <c r="C218" s="42"/>
      <c r="D218" s="224" t="s">
        <v>150</v>
      </c>
      <c r="E218" s="42"/>
      <c r="F218" s="225" t="s">
        <v>325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150</v>
      </c>
      <c r="AU218" s="19" t="s">
        <v>146</v>
      </c>
    </row>
    <row r="219" s="15" customFormat="1">
      <c r="A219" s="15"/>
      <c r="B219" s="248"/>
      <c r="C219" s="249"/>
      <c r="D219" s="219" t="s">
        <v>152</v>
      </c>
      <c r="E219" s="250" t="s">
        <v>19</v>
      </c>
      <c r="F219" s="251" t="s">
        <v>326</v>
      </c>
      <c r="G219" s="249"/>
      <c r="H219" s="250" t="s">
        <v>19</v>
      </c>
      <c r="I219" s="252"/>
      <c r="J219" s="249"/>
      <c r="K219" s="249"/>
      <c r="L219" s="253"/>
      <c r="M219" s="254"/>
      <c r="N219" s="255"/>
      <c r="O219" s="255"/>
      <c r="P219" s="255"/>
      <c r="Q219" s="255"/>
      <c r="R219" s="255"/>
      <c r="S219" s="255"/>
      <c r="T219" s="25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7" t="s">
        <v>152</v>
      </c>
      <c r="AU219" s="257" t="s">
        <v>146</v>
      </c>
      <c r="AV219" s="15" t="s">
        <v>77</v>
      </c>
      <c r="AW219" s="15" t="s">
        <v>31</v>
      </c>
      <c r="AX219" s="15" t="s">
        <v>69</v>
      </c>
      <c r="AY219" s="257" t="s">
        <v>137</v>
      </c>
    </row>
    <row r="220" s="13" customFormat="1">
      <c r="A220" s="13"/>
      <c r="B220" s="226"/>
      <c r="C220" s="227"/>
      <c r="D220" s="219" t="s">
        <v>152</v>
      </c>
      <c r="E220" s="228" t="s">
        <v>19</v>
      </c>
      <c r="F220" s="229" t="s">
        <v>327</v>
      </c>
      <c r="G220" s="227"/>
      <c r="H220" s="230">
        <v>6.5700000000000003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152</v>
      </c>
      <c r="AU220" s="236" t="s">
        <v>146</v>
      </c>
      <c r="AV220" s="13" t="s">
        <v>146</v>
      </c>
      <c r="AW220" s="13" t="s">
        <v>31</v>
      </c>
      <c r="AX220" s="13" t="s">
        <v>69</v>
      </c>
      <c r="AY220" s="236" t="s">
        <v>137</v>
      </c>
    </row>
    <row r="221" s="13" customFormat="1">
      <c r="A221" s="13"/>
      <c r="B221" s="226"/>
      <c r="C221" s="227"/>
      <c r="D221" s="219" t="s">
        <v>152</v>
      </c>
      <c r="E221" s="228" t="s">
        <v>19</v>
      </c>
      <c r="F221" s="229" t="s">
        <v>328</v>
      </c>
      <c r="G221" s="227"/>
      <c r="H221" s="230">
        <v>4.5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152</v>
      </c>
      <c r="AU221" s="236" t="s">
        <v>146</v>
      </c>
      <c r="AV221" s="13" t="s">
        <v>146</v>
      </c>
      <c r="AW221" s="13" t="s">
        <v>31</v>
      </c>
      <c r="AX221" s="13" t="s">
        <v>69</v>
      </c>
      <c r="AY221" s="236" t="s">
        <v>137</v>
      </c>
    </row>
    <row r="222" s="13" customFormat="1">
      <c r="A222" s="13"/>
      <c r="B222" s="226"/>
      <c r="C222" s="227"/>
      <c r="D222" s="219" t="s">
        <v>152</v>
      </c>
      <c r="E222" s="228" t="s">
        <v>19</v>
      </c>
      <c r="F222" s="229" t="s">
        <v>329</v>
      </c>
      <c r="G222" s="227"/>
      <c r="H222" s="230">
        <v>4.1399999999999997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152</v>
      </c>
      <c r="AU222" s="236" t="s">
        <v>146</v>
      </c>
      <c r="AV222" s="13" t="s">
        <v>146</v>
      </c>
      <c r="AW222" s="13" t="s">
        <v>31</v>
      </c>
      <c r="AX222" s="13" t="s">
        <v>69</v>
      </c>
      <c r="AY222" s="236" t="s">
        <v>137</v>
      </c>
    </row>
    <row r="223" s="13" customFormat="1">
      <c r="A223" s="13"/>
      <c r="B223" s="226"/>
      <c r="C223" s="227"/>
      <c r="D223" s="219" t="s">
        <v>152</v>
      </c>
      <c r="E223" s="228" t="s">
        <v>19</v>
      </c>
      <c r="F223" s="229" t="s">
        <v>330</v>
      </c>
      <c r="G223" s="227"/>
      <c r="H223" s="230">
        <v>2.25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152</v>
      </c>
      <c r="AU223" s="236" t="s">
        <v>146</v>
      </c>
      <c r="AV223" s="13" t="s">
        <v>146</v>
      </c>
      <c r="AW223" s="13" t="s">
        <v>31</v>
      </c>
      <c r="AX223" s="13" t="s">
        <v>69</v>
      </c>
      <c r="AY223" s="236" t="s">
        <v>137</v>
      </c>
    </row>
    <row r="224" s="14" customFormat="1">
      <c r="A224" s="14"/>
      <c r="B224" s="237"/>
      <c r="C224" s="238"/>
      <c r="D224" s="219" t="s">
        <v>152</v>
      </c>
      <c r="E224" s="239" t="s">
        <v>19</v>
      </c>
      <c r="F224" s="240" t="s">
        <v>190</v>
      </c>
      <c r="G224" s="238"/>
      <c r="H224" s="241">
        <v>17.460000000000001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152</v>
      </c>
      <c r="AU224" s="247" t="s">
        <v>146</v>
      </c>
      <c r="AV224" s="14" t="s">
        <v>145</v>
      </c>
      <c r="AW224" s="14" t="s">
        <v>31</v>
      </c>
      <c r="AX224" s="14" t="s">
        <v>77</v>
      </c>
      <c r="AY224" s="247" t="s">
        <v>137</v>
      </c>
    </row>
    <row r="225" s="15" customFormat="1">
      <c r="A225" s="15"/>
      <c r="B225" s="248"/>
      <c r="C225" s="249"/>
      <c r="D225" s="219" t="s">
        <v>152</v>
      </c>
      <c r="E225" s="250" t="s">
        <v>19</v>
      </c>
      <c r="F225" s="251" t="s">
        <v>331</v>
      </c>
      <c r="G225" s="249"/>
      <c r="H225" s="250" t="s">
        <v>19</v>
      </c>
      <c r="I225" s="252"/>
      <c r="J225" s="249"/>
      <c r="K225" s="249"/>
      <c r="L225" s="253"/>
      <c r="M225" s="254"/>
      <c r="N225" s="255"/>
      <c r="O225" s="255"/>
      <c r="P225" s="255"/>
      <c r="Q225" s="255"/>
      <c r="R225" s="255"/>
      <c r="S225" s="255"/>
      <c r="T225" s="25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7" t="s">
        <v>152</v>
      </c>
      <c r="AU225" s="257" t="s">
        <v>146</v>
      </c>
      <c r="AV225" s="15" t="s">
        <v>77</v>
      </c>
      <c r="AW225" s="15" t="s">
        <v>31</v>
      </c>
      <c r="AX225" s="15" t="s">
        <v>69</v>
      </c>
      <c r="AY225" s="257" t="s">
        <v>137</v>
      </c>
    </row>
    <row r="226" s="12" customFormat="1" ht="22.8" customHeight="1">
      <c r="A226" s="12"/>
      <c r="B226" s="190"/>
      <c r="C226" s="191"/>
      <c r="D226" s="192" t="s">
        <v>68</v>
      </c>
      <c r="E226" s="204" t="s">
        <v>332</v>
      </c>
      <c r="F226" s="204" t="s">
        <v>333</v>
      </c>
      <c r="G226" s="191"/>
      <c r="H226" s="191"/>
      <c r="I226" s="194"/>
      <c r="J226" s="205">
        <f>BK226</f>
        <v>0</v>
      </c>
      <c r="K226" s="191"/>
      <c r="L226" s="196"/>
      <c r="M226" s="197"/>
      <c r="N226" s="198"/>
      <c r="O226" s="198"/>
      <c r="P226" s="199">
        <f>SUM(P227:P248)</f>
        <v>0</v>
      </c>
      <c r="Q226" s="198"/>
      <c r="R226" s="199">
        <f>SUM(R227:R248)</f>
        <v>0</v>
      </c>
      <c r="S226" s="198"/>
      <c r="T226" s="200">
        <f>SUM(T227:T248)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1" t="s">
        <v>77</v>
      </c>
      <c r="AT226" s="202" t="s">
        <v>68</v>
      </c>
      <c r="AU226" s="202" t="s">
        <v>77</v>
      </c>
      <c r="AY226" s="201" t="s">
        <v>137</v>
      </c>
      <c r="BK226" s="203">
        <f>SUM(BK227:BK248)</f>
        <v>0</v>
      </c>
    </row>
    <row r="227" s="2" customFormat="1" ht="16.5" customHeight="1">
      <c r="A227" s="40"/>
      <c r="B227" s="41"/>
      <c r="C227" s="206" t="s">
        <v>7</v>
      </c>
      <c r="D227" s="206" t="s">
        <v>140</v>
      </c>
      <c r="E227" s="207" t="s">
        <v>334</v>
      </c>
      <c r="F227" s="208" t="s">
        <v>335</v>
      </c>
      <c r="G227" s="209" t="s">
        <v>336</v>
      </c>
      <c r="H227" s="210">
        <v>37.204999999999998</v>
      </c>
      <c r="I227" s="211"/>
      <c r="J227" s="212">
        <f>ROUND(I227*H227,2)</f>
        <v>0</v>
      </c>
      <c r="K227" s="208" t="s">
        <v>144</v>
      </c>
      <c r="L227" s="46"/>
      <c r="M227" s="213" t="s">
        <v>19</v>
      </c>
      <c r="N227" s="214" t="s">
        <v>41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145</v>
      </c>
      <c r="AT227" s="217" t="s">
        <v>140</v>
      </c>
      <c r="AU227" s="217" t="s">
        <v>146</v>
      </c>
      <c r="AY227" s="19" t="s">
        <v>137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146</v>
      </c>
      <c r="BK227" s="218">
        <f>ROUND(I227*H227,2)</f>
        <v>0</v>
      </c>
      <c r="BL227" s="19" t="s">
        <v>145</v>
      </c>
      <c r="BM227" s="217" t="s">
        <v>337</v>
      </c>
    </row>
    <row r="228" s="2" customFormat="1">
      <c r="A228" s="40"/>
      <c r="B228" s="41"/>
      <c r="C228" s="42"/>
      <c r="D228" s="219" t="s">
        <v>148</v>
      </c>
      <c r="E228" s="42"/>
      <c r="F228" s="220" t="s">
        <v>338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148</v>
      </c>
      <c r="AU228" s="19" t="s">
        <v>146</v>
      </c>
    </row>
    <row r="229" s="2" customFormat="1">
      <c r="A229" s="40"/>
      <c r="B229" s="41"/>
      <c r="C229" s="42"/>
      <c r="D229" s="224" t="s">
        <v>150</v>
      </c>
      <c r="E229" s="42"/>
      <c r="F229" s="225" t="s">
        <v>339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150</v>
      </c>
      <c r="AU229" s="19" t="s">
        <v>146</v>
      </c>
    </row>
    <row r="230" s="2" customFormat="1" ht="16.5" customHeight="1">
      <c r="A230" s="40"/>
      <c r="B230" s="41"/>
      <c r="C230" s="206" t="s">
        <v>340</v>
      </c>
      <c r="D230" s="206" t="s">
        <v>140</v>
      </c>
      <c r="E230" s="207" t="s">
        <v>341</v>
      </c>
      <c r="F230" s="208" t="s">
        <v>342</v>
      </c>
      <c r="G230" s="209" t="s">
        <v>336</v>
      </c>
      <c r="H230" s="210">
        <v>37.204999999999998</v>
      </c>
      <c r="I230" s="211"/>
      <c r="J230" s="212">
        <f>ROUND(I230*H230,2)</f>
        <v>0</v>
      </c>
      <c r="K230" s="208" t="s">
        <v>144</v>
      </c>
      <c r="L230" s="46"/>
      <c r="M230" s="213" t="s">
        <v>19</v>
      </c>
      <c r="N230" s="214" t="s">
        <v>41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145</v>
      </c>
      <c r="AT230" s="217" t="s">
        <v>140</v>
      </c>
      <c r="AU230" s="217" t="s">
        <v>146</v>
      </c>
      <c r="AY230" s="19" t="s">
        <v>137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146</v>
      </c>
      <c r="BK230" s="218">
        <f>ROUND(I230*H230,2)</f>
        <v>0</v>
      </c>
      <c r="BL230" s="19" t="s">
        <v>145</v>
      </c>
      <c r="BM230" s="217" t="s">
        <v>343</v>
      </c>
    </row>
    <row r="231" s="2" customFormat="1">
      <c r="A231" s="40"/>
      <c r="B231" s="41"/>
      <c r="C231" s="42"/>
      <c r="D231" s="219" t="s">
        <v>148</v>
      </c>
      <c r="E231" s="42"/>
      <c r="F231" s="220" t="s">
        <v>344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148</v>
      </c>
      <c r="AU231" s="19" t="s">
        <v>146</v>
      </c>
    </row>
    <row r="232" s="2" customFormat="1">
      <c r="A232" s="40"/>
      <c r="B232" s="41"/>
      <c r="C232" s="42"/>
      <c r="D232" s="224" t="s">
        <v>150</v>
      </c>
      <c r="E232" s="42"/>
      <c r="F232" s="225" t="s">
        <v>345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150</v>
      </c>
      <c r="AU232" s="19" t="s">
        <v>146</v>
      </c>
    </row>
    <row r="233" s="2" customFormat="1" ht="16.5" customHeight="1">
      <c r="A233" s="40"/>
      <c r="B233" s="41"/>
      <c r="C233" s="206" t="s">
        <v>346</v>
      </c>
      <c r="D233" s="206" t="s">
        <v>140</v>
      </c>
      <c r="E233" s="207" t="s">
        <v>347</v>
      </c>
      <c r="F233" s="208" t="s">
        <v>348</v>
      </c>
      <c r="G233" s="209" t="s">
        <v>336</v>
      </c>
      <c r="H233" s="210">
        <v>632.48500000000001</v>
      </c>
      <c r="I233" s="211"/>
      <c r="J233" s="212">
        <f>ROUND(I233*H233,2)</f>
        <v>0</v>
      </c>
      <c r="K233" s="208" t="s">
        <v>144</v>
      </c>
      <c r="L233" s="46"/>
      <c r="M233" s="213" t="s">
        <v>19</v>
      </c>
      <c r="N233" s="214" t="s">
        <v>41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145</v>
      </c>
      <c r="AT233" s="217" t="s">
        <v>140</v>
      </c>
      <c r="AU233" s="217" t="s">
        <v>146</v>
      </c>
      <c r="AY233" s="19" t="s">
        <v>137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146</v>
      </c>
      <c r="BK233" s="218">
        <f>ROUND(I233*H233,2)</f>
        <v>0</v>
      </c>
      <c r="BL233" s="19" t="s">
        <v>145</v>
      </c>
      <c r="BM233" s="217" t="s">
        <v>349</v>
      </c>
    </row>
    <row r="234" s="2" customFormat="1">
      <c r="A234" s="40"/>
      <c r="B234" s="41"/>
      <c r="C234" s="42"/>
      <c r="D234" s="219" t="s">
        <v>148</v>
      </c>
      <c r="E234" s="42"/>
      <c r="F234" s="220" t="s">
        <v>350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148</v>
      </c>
      <c r="AU234" s="19" t="s">
        <v>146</v>
      </c>
    </row>
    <row r="235" s="2" customFormat="1">
      <c r="A235" s="40"/>
      <c r="B235" s="41"/>
      <c r="C235" s="42"/>
      <c r="D235" s="224" t="s">
        <v>150</v>
      </c>
      <c r="E235" s="42"/>
      <c r="F235" s="225" t="s">
        <v>351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150</v>
      </c>
      <c r="AU235" s="19" t="s">
        <v>146</v>
      </c>
    </row>
    <row r="236" s="13" customFormat="1">
      <c r="A236" s="13"/>
      <c r="B236" s="226"/>
      <c r="C236" s="227"/>
      <c r="D236" s="219" t="s">
        <v>152</v>
      </c>
      <c r="E236" s="227"/>
      <c r="F236" s="229" t="s">
        <v>352</v>
      </c>
      <c r="G236" s="227"/>
      <c r="H236" s="230">
        <v>632.48500000000001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152</v>
      </c>
      <c r="AU236" s="236" t="s">
        <v>146</v>
      </c>
      <c r="AV236" s="13" t="s">
        <v>146</v>
      </c>
      <c r="AW236" s="13" t="s">
        <v>4</v>
      </c>
      <c r="AX236" s="13" t="s">
        <v>77</v>
      </c>
      <c r="AY236" s="236" t="s">
        <v>137</v>
      </c>
    </row>
    <row r="237" s="2" customFormat="1" ht="21.75" customHeight="1">
      <c r="A237" s="40"/>
      <c r="B237" s="41"/>
      <c r="C237" s="206" t="s">
        <v>353</v>
      </c>
      <c r="D237" s="206" t="s">
        <v>140</v>
      </c>
      <c r="E237" s="207" t="s">
        <v>354</v>
      </c>
      <c r="F237" s="208" t="s">
        <v>355</v>
      </c>
      <c r="G237" s="209" t="s">
        <v>336</v>
      </c>
      <c r="H237" s="210">
        <v>31.561</v>
      </c>
      <c r="I237" s="211"/>
      <c r="J237" s="212">
        <f>ROUND(I237*H237,2)</f>
        <v>0</v>
      </c>
      <c r="K237" s="208" t="s">
        <v>144</v>
      </c>
      <c r="L237" s="46"/>
      <c r="M237" s="213" t="s">
        <v>19</v>
      </c>
      <c r="N237" s="214" t="s">
        <v>41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145</v>
      </c>
      <c r="AT237" s="217" t="s">
        <v>140</v>
      </c>
      <c r="AU237" s="217" t="s">
        <v>146</v>
      </c>
      <c r="AY237" s="19" t="s">
        <v>137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146</v>
      </c>
      <c r="BK237" s="218">
        <f>ROUND(I237*H237,2)</f>
        <v>0</v>
      </c>
      <c r="BL237" s="19" t="s">
        <v>145</v>
      </c>
      <c r="BM237" s="217" t="s">
        <v>356</v>
      </c>
    </row>
    <row r="238" s="2" customFormat="1">
      <c r="A238" s="40"/>
      <c r="B238" s="41"/>
      <c r="C238" s="42"/>
      <c r="D238" s="219" t="s">
        <v>148</v>
      </c>
      <c r="E238" s="42"/>
      <c r="F238" s="220" t="s">
        <v>357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148</v>
      </c>
      <c r="AU238" s="19" t="s">
        <v>146</v>
      </c>
    </row>
    <row r="239" s="2" customFormat="1">
      <c r="A239" s="40"/>
      <c r="B239" s="41"/>
      <c r="C239" s="42"/>
      <c r="D239" s="224" t="s">
        <v>150</v>
      </c>
      <c r="E239" s="42"/>
      <c r="F239" s="225" t="s">
        <v>358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150</v>
      </c>
      <c r="AU239" s="19" t="s">
        <v>146</v>
      </c>
    </row>
    <row r="240" s="13" customFormat="1">
      <c r="A240" s="13"/>
      <c r="B240" s="226"/>
      <c r="C240" s="227"/>
      <c r="D240" s="219" t="s">
        <v>152</v>
      </c>
      <c r="E240" s="228" t="s">
        <v>19</v>
      </c>
      <c r="F240" s="229" t="s">
        <v>359</v>
      </c>
      <c r="G240" s="227"/>
      <c r="H240" s="230">
        <v>31.561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152</v>
      </c>
      <c r="AU240" s="236" t="s">
        <v>146</v>
      </c>
      <c r="AV240" s="13" t="s">
        <v>146</v>
      </c>
      <c r="AW240" s="13" t="s">
        <v>31</v>
      </c>
      <c r="AX240" s="13" t="s">
        <v>77</v>
      </c>
      <c r="AY240" s="236" t="s">
        <v>137</v>
      </c>
    </row>
    <row r="241" s="2" customFormat="1" ht="21.75" customHeight="1">
      <c r="A241" s="40"/>
      <c r="B241" s="41"/>
      <c r="C241" s="206" t="s">
        <v>360</v>
      </c>
      <c r="D241" s="206" t="s">
        <v>140</v>
      </c>
      <c r="E241" s="207" t="s">
        <v>361</v>
      </c>
      <c r="F241" s="208" t="s">
        <v>362</v>
      </c>
      <c r="G241" s="209" t="s">
        <v>336</v>
      </c>
      <c r="H241" s="210">
        <v>1.6299999999999999</v>
      </c>
      <c r="I241" s="211"/>
      <c r="J241" s="212">
        <f>ROUND(I241*H241,2)</f>
        <v>0</v>
      </c>
      <c r="K241" s="208" t="s">
        <v>144</v>
      </c>
      <c r="L241" s="46"/>
      <c r="M241" s="213" t="s">
        <v>19</v>
      </c>
      <c r="N241" s="214" t="s">
        <v>41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145</v>
      </c>
      <c r="AT241" s="217" t="s">
        <v>140</v>
      </c>
      <c r="AU241" s="217" t="s">
        <v>146</v>
      </c>
      <c r="AY241" s="19" t="s">
        <v>137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146</v>
      </c>
      <c r="BK241" s="218">
        <f>ROUND(I241*H241,2)</f>
        <v>0</v>
      </c>
      <c r="BL241" s="19" t="s">
        <v>145</v>
      </c>
      <c r="BM241" s="217" t="s">
        <v>363</v>
      </c>
    </row>
    <row r="242" s="2" customFormat="1">
      <c r="A242" s="40"/>
      <c r="B242" s="41"/>
      <c r="C242" s="42"/>
      <c r="D242" s="219" t="s">
        <v>148</v>
      </c>
      <c r="E242" s="42"/>
      <c r="F242" s="220" t="s">
        <v>364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148</v>
      </c>
      <c r="AU242" s="19" t="s">
        <v>146</v>
      </c>
    </row>
    <row r="243" s="2" customFormat="1">
      <c r="A243" s="40"/>
      <c r="B243" s="41"/>
      <c r="C243" s="42"/>
      <c r="D243" s="224" t="s">
        <v>150</v>
      </c>
      <c r="E243" s="42"/>
      <c r="F243" s="225" t="s">
        <v>365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150</v>
      </c>
      <c r="AU243" s="19" t="s">
        <v>146</v>
      </c>
    </row>
    <row r="244" s="13" customFormat="1">
      <c r="A244" s="13"/>
      <c r="B244" s="226"/>
      <c r="C244" s="227"/>
      <c r="D244" s="219" t="s">
        <v>152</v>
      </c>
      <c r="E244" s="228" t="s">
        <v>19</v>
      </c>
      <c r="F244" s="229" t="s">
        <v>366</v>
      </c>
      <c r="G244" s="227"/>
      <c r="H244" s="230">
        <v>1.6299999999999999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152</v>
      </c>
      <c r="AU244" s="236" t="s">
        <v>146</v>
      </c>
      <c r="AV244" s="13" t="s">
        <v>146</v>
      </c>
      <c r="AW244" s="13" t="s">
        <v>31</v>
      </c>
      <c r="AX244" s="13" t="s">
        <v>77</v>
      </c>
      <c r="AY244" s="236" t="s">
        <v>137</v>
      </c>
    </row>
    <row r="245" s="2" customFormat="1" ht="21.75" customHeight="1">
      <c r="A245" s="40"/>
      <c r="B245" s="41"/>
      <c r="C245" s="206" t="s">
        <v>367</v>
      </c>
      <c r="D245" s="206" t="s">
        <v>140</v>
      </c>
      <c r="E245" s="207" t="s">
        <v>368</v>
      </c>
      <c r="F245" s="208" t="s">
        <v>369</v>
      </c>
      <c r="G245" s="209" t="s">
        <v>336</v>
      </c>
      <c r="H245" s="210">
        <v>0.27700000000000002</v>
      </c>
      <c r="I245" s="211"/>
      <c r="J245" s="212">
        <f>ROUND(I245*H245,2)</f>
        <v>0</v>
      </c>
      <c r="K245" s="208" t="s">
        <v>144</v>
      </c>
      <c r="L245" s="46"/>
      <c r="M245" s="213" t="s">
        <v>19</v>
      </c>
      <c r="N245" s="214" t="s">
        <v>41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145</v>
      </c>
      <c r="AT245" s="217" t="s">
        <v>140</v>
      </c>
      <c r="AU245" s="217" t="s">
        <v>146</v>
      </c>
      <c r="AY245" s="19" t="s">
        <v>137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146</v>
      </c>
      <c r="BK245" s="218">
        <f>ROUND(I245*H245,2)</f>
        <v>0</v>
      </c>
      <c r="BL245" s="19" t="s">
        <v>145</v>
      </c>
      <c r="BM245" s="217" t="s">
        <v>370</v>
      </c>
    </row>
    <row r="246" s="2" customFormat="1">
      <c r="A246" s="40"/>
      <c r="B246" s="41"/>
      <c r="C246" s="42"/>
      <c r="D246" s="219" t="s">
        <v>148</v>
      </c>
      <c r="E246" s="42"/>
      <c r="F246" s="220" t="s">
        <v>371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148</v>
      </c>
      <c r="AU246" s="19" t="s">
        <v>146</v>
      </c>
    </row>
    <row r="247" s="2" customFormat="1">
      <c r="A247" s="40"/>
      <c r="B247" s="41"/>
      <c r="C247" s="42"/>
      <c r="D247" s="224" t="s">
        <v>150</v>
      </c>
      <c r="E247" s="42"/>
      <c r="F247" s="225" t="s">
        <v>372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150</v>
      </c>
      <c r="AU247" s="19" t="s">
        <v>146</v>
      </c>
    </row>
    <row r="248" s="13" customFormat="1">
      <c r="A248" s="13"/>
      <c r="B248" s="226"/>
      <c r="C248" s="227"/>
      <c r="D248" s="219" t="s">
        <v>152</v>
      </c>
      <c r="E248" s="228" t="s">
        <v>19</v>
      </c>
      <c r="F248" s="229" t="s">
        <v>373</v>
      </c>
      <c r="G248" s="227"/>
      <c r="H248" s="230">
        <v>0.27700000000000002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152</v>
      </c>
      <c r="AU248" s="236" t="s">
        <v>146</v>
      </c>
      <c r="AV248" s="13" t="s">
        <v>146</v>
      </c>
      <c r="AW248" s="13" t="s">
        <v>31</v>
      </c>
      <c r="AX248" s="13" t="s">
        <v>77</v>
      </c>
      <c r="AY248" s="236" t="s">
        <v>137</v>
      </c>
    </row>
    <row r="249" s="12" customFormat="1" ht="22.8" customHeight="1">
      <c r="A249" s="12"/>
      <c r="B249" s="190"/>
      <c r="C249" s="191"/>
      <c r="D249" s="192" t="s">
        <v>68</v>
      </c>
      <c r="E249" s="204" t="s">
        <v>374</v>
      </c>
      <c r="F249" s="204" t="s">
        <v>375</v>
      </c>
      <c r="G249" s="191"/>
      <c r="H249" s="191"/>
      <c r="I249" s="194"/>
      <c r="J249" s="205">
        <f>BK249</f>
        <v>0</v>
      </c>
      <c r="K249" s="191"/>
      <c r="L249" s="196"/>
      <c r="M249" s="197"/>
      <c r="N249" s="198"/>
      <c r="O249" s="198"/>
      <c r="P249" s="199">
        <f>SUM(P250:P252)</f>
        <v>0</v>
      </c>
      <c r="Q249" s="198"/>
      <c r="R249" s="199">
        <f>SUM(R250:R252)</f>
        <v>0</v>
      </c>
      <c r="S249" s="198"/>
      <c r="T249" s="200">
        <f>SUM(T250:T252)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1" t="s">
        <v>77</v>
      </c>
      <c r="AT249" s="202" t="s">
        <v>68</v>
      </c>
      <c r="AU249" s="202" t="s">
        <v>77</v>
      </c>
      <c r="AY249" s="201" t="s">
        <v>137</v>
      </c>
      <c r="BK249" s="203">
        <f>SUM(BK250:BK252)</f>
        <v>0</v>
      </c>
    </row>
    <row r="250" s="2" customFormat="1" ht="16.5" customHeight="1">
      <c r="A250" s="40"/>
      <c r="B250" s="41"/>
      <c r="C250" s="206" t="s">
        <v>376</v>
      </c>
      <c r="D250" s="206" t="s">
        <v>140</v>
      </c>
      <c r="E250" s="207" t="s">
        <v>377</v>
      </c>
      <c r="F250" s="208" t="s">
        <v>378</v>
      </c>
      <c r="G250" s="209" t="s">
        <v>336</v>
      </c>
      <c r="H250" s="210">
        <v>0.012</v>
      </c>
      <c r="I250" s="211"/>
      <c r="J250" s="212">
        <f>ROUND(I250*H250,2)</f>
        <v>0</v>
      </c>
      <c r="K250" s="208" t="s">
        <v>144</v>
      </c>
      <c r="L250" s="46"/>
      <c r="M250" s="213" t="s">
        <v>19</v>
      </c>
      <c r="N250" s="214" t="s">
        <v>41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145</v>
      </c>
      <c r="AT250" s="217" t="s">
        <v>140</v>
      </c>
      <c r="AU250" s="217" t="s">
        <v>146</v>
      </c>
      <c r="AY250" s="19" t="s">
        <v>137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146</v>
      </c>
      <c r="BK250" s="218">
        <f>ROUND(I250*H250,2)</f>
        <v>0</v>
      </c>
      <c r="BL250" s="19" t="s">
        <v>145</v>
      </c>
      <c r="BM250" s="217" t="s">
        <v>379</v>
      </c>
    </row>
    <row r="251" s="2" customFormat="1">
      <c r="A251" s="40"/>
      <c r="B251" s="41"/>
      <c r="C251" s="42"/>
      <c r="D251" s="219" t="s">
        <v>148</v>
      </c>
      <c r="E251" s="42"/>
      <c r="F251" s="220" t="s">
        <v>380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148</v>
      </c>
      <c r="AU251" s="19" t="s">
        <v>146</v>
      </c>
    </row>
    <row r="252" s="2" customFormat="1">
      <c r="A252" s="40"/>
      <c r="B252" s="41"/>
      <c r="C252" s="42"/>
      <c r="D252" s="224" t="s">
        <v>150</v>
      </c>
      <c r="E252" s="42"/>
      <c r="F252" s="225" t="s">
        <v>381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150</v>
      </c>
      <c r="AU252" s="19" t="s">
        <v>146</v>
      </c>
    </row>
    <row r="253" s="12" customFormat="1" ht="25.92" customHeight="1">
      <c r="A253" s="12"/>
      <c r="B253" s="190"/>
      <c r="C253" s="191"/>
      <c r="D253" s="192" t="s">
        <v>68</v>
      </c>
      <c r="E253" s="193" t="s">
        <v>382</v>
      </c>
      <c r="F253" s="193" t="s">
        <v>383</v>
      </c>
      <c r="G253" s="191"/>
      <c r="H253" s="191"/>
      <c r="I253" s="194"/>
      <c r="J253" s="195">
        <f>BK253</f>
        <v>0</v>
      </c>
      <c r="K253" s="191"/>
      <c r="L253" s="196"/>
      <c r="M253" s="197"/>
      <c r="N253" s="198"/>
      <c r="O253" s="198"/>
      <c r="P253" s="199">
        <f>P254+P261+P268+P288+P302+P307+P317</f>
        <v>0</v>
      </c>
      <c r="Q253" s="198"/>
      <c r="R253" s="199">
        <f>R254+R261+R268+R288+R302+R307+R317</f>
        <v>0</v>
      </c>
      <c r="S253" s="198"/>
      <c r="T253" s="200">
        <f>T254+T261+T268+T288+T302+T307+T317</f>
        <v>2.7471559999999995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1" t="s">
        <v>146</v>
      </c>
      <c r="AT253" s="202" t="s">
        <v>68</v>
      </c>
      <c r="AU253" s="202" t="s">
        <v>69</v>
      </c>
      <c r="AY253" s="201" t="s">
        <v>137</v>
      </c>
      <c r="BK253" s="203">
        <f>BK254+BK261+BK268+BK288+BK302+BK307+BK317</f>
        <v>0</v>
      </c>
    </row>
    <row r="254" s="12" customFormat="1" ht="22.8" customHeight="1">
      <c r="A254" s="12"/>
      <c r="B254" s="190"/>
      <c r="C254" s="191"/>
      <c r="D254" s="192" t="s">
        <v>68</v>
      </c>
      <c r="E254" s="204" t="s">
        <v>384</v>
      </c>
      <c r="F254" s="204" t="s">
        <v>385</v>
      </c>
      <c r="G254" s="191"/>
      <c r="H254" s="191"/>
      <c r="I254" s="194"/>
      <c r="J254" s="205">
        <f>BK254</f>
        <v>0</v>
      </c>
      <c r="K254" s="191"/>
      <c r="L254" s="196"/>
      <c r="M254" s="197"/>
      <c r="N254" s="198"/>
      <c r="O254" s="198"/>
      <c r="P254" s="199">
        <f>SUM(P255:P260)</f>
        <v>0</v>
      </c>
      <c r="Q254" s="198"/>
      <c r="R254" s="199">
        <f>SUM(R255:R260)</f>
        <v>0</v>
      </c>
      <c r="S254" s="198"/>
      <c r="T254" s="200">
        <f>SUM(T255:T260)</f>
        <v>0.0053899999999999998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1" t="s">
        <v>146</v>
      </c>
      <c r="AT254" s="202" t="s">
        <v>68</v>
      </c>
      <c r="AU254" s="202" t="s">
        <v>77</v>
      </c>
      <c r="AY254" s="201" t="s">
        <v>137</v>
      </c>
      <c r="BK254" s="203">
        <f>SUM(BK255:BK260)</f>
        <v>0</v>
      </c>
    </row>
    <row r="255" s="2" customFormat="1" ht="16.5" customHeight="1">
      <c r="A255" s="40"/>
      <c r="B255" s="41"/>
      <c r="C255" s="206" t="s">
        <v>386</v>
      </c>
      <c r="D255" s="206" t="s">
        <v>140</v>
      </c>
      <c r="E255" s="207" t="s">
        <v>387</v>
      </c>
      <c r="F255" s="208" t="s">
        <v>388</v>
      </c>
      <c r="G255" s="209" t="s">
        <v>208</v>
      </c>
      <c r="H255" s="210">
        <v>12</v>
      </c>
      <c r="I255" s="211"/>
      <c r="J255" s="212">
        <f>ROUND(I255*H255,2)</f>
        <v>0</v>
      </c>
      <c r="K255" s="208" t="s">
        <v>144</v>
      </c>
      <c r="L255" s="46"/>
      <c r="M255" s="213" t="s">
        <v>19</v>
      </c>
      <c r="N255" s="214" t="s">
        <v>41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0.00027999999999999998</v>
      </c>
      <c r="T255" s="216">
        <f>S255*H255</f>
        <v>0.0033599999999999997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269</v>
      </c>
      <c r="AT255" s="217" t="s">
        <v>140</v>
      </c>
      <c r="AU255" s="217" t="s">
        <v>146</v>
      </c>
      <c r="AY255" s="19" t="s">
        <v>137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146</v>
      </c>
      <c r="BK255" s="218">
        <f>ROUND(I255*H255,2)</f>
        <v>0</v>
      </c>
      <c r="BL255" s="19" t="s">
        <v>269</v>
      </c>
      <c r="BM255" s="217" t="s">
        <v>389</v>
      </c>
    </row>
    <row r="256" s="2" customFormat="1">
      <c r="A256" s="40"/>
      <c r="B256" s="41"/>
      <c r="C256" s="42"/>
      <c r="D256" s="219" t="s">
        <v>148</v>
      </c>
      <c r="E256" s="42"/>
      <c r="F256" s="220" t="s">
        <v>390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148</v>
      </c>
      <c r="AU256" s="19" t="s">
        <v>146</v>
      </c>
    </row>
    <row r="257" s="2" customFormat="1">
      <c r="A257" s="40"/>
      <c r="B257" s="41"/>
      <c r="C257" s="42"/>
      <c r="D257" s="224" t="s">
        <v>150</v>
      </c>
      <c r="E257" s="42"/>
      <c r="F257" s="225" t="s">
        <v>391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150</v>
      </c>
      <c r="AU257" s="19" t="s">
        <v>146</v>
      </c>
    </row>
    <row r="258" s="2" customFormat="1" ht="16.5" customHeight="1">
      <c r="A258" s="40"/>
      <c r="B258" s="41"/>
      <c r="C258" s="206" t="s">
        <v>392</v>
      </c>
      <c r="D258" s="206" t="s">
        <v>140</v>
      </c>
      <c r="E258" s="207" t="s">
        <v>393</v>
      </c>
      <c r="F258" s="208" t="s">
        <v>394</v>
      </c>
      <c r="G258" s="209" t="s">
        <v>208</v>
      </c>
      <c r="H258" s="210">
        <v>7</v>
      </c>
      <c r="I258" s="211"/>
      <c r="J258" s="212">
        <f>ROUND(I258*H258,2)</f>
        <v>0</v>
      </c>
      <c r="K258" s="208" t="s">
        <v>144</v>
      </c>
      <c r="L258" s="46"/>
      <c r="M258" s="213" t="s">
        <v>19</v>
      </c>
      <c r="N258" s="214" t="s">
        <v>41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0.00029</v>
      </c>
      <c r="T258" s="216">
        <f>S258*H258</f>
        <v>0.0020300000000000001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269</v>
      </c>
      <c r="AT258" s="217" t="s">
        <v>140</v>
      </c>
      <c r="AU258" s="217" t="s">
        <v>146</v>
      </c>
      <c r="AY258" s="19" t="s">
        <v>137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146</v>
      </c>
      <c r="BK258" s="218">
        <f>ROUND(I258*H258,2)</f>
        <v>0</v>
      </c>
      <c r="BL258" s="19" t="s">
        <v>269</v>
      </c>
      <c r="BM258" s="217" t="s">
        <v>395</v>
      </c>
    </row>
    <row r="259" s="2" customFormat="1">
      <c r="A259" s="40"/>
      <c r="B259" s="41"/>
      <c r="C259" s="42"/>
      <c r="D259" s="219" t="s">
        <v>148</v>
      </c>
      <c r="E259" s="42"/>
      <c r="F259" s="220" t="s">
        <v>396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148</v>
      </c>
      <c r="AU259" s="19" t="s">
        <v>146</v>
      </c>
    </row>
    <row r="260" s="2" customFormat="1">
      <c r="A260" s="40"/>
      <c r="B260" s="41"/>
      <c r="C260" s="42"/>
      <c r="D260" s="224" t="s">
        <v>150</v>
      </c>
      <c r="E260" s="42"/>
      <c r="F260" s="225" t="s">
        <v>397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150</v>
      </c>
      <c r="AU260" s="19" t="s">
        <v>146</v>
      </c>
    </row>
    <row r="261" s="12" customFormat="1" ht="22.8" customHeight="1">
      <c r="A261" s="12"/>
      <c r="B261" s="190"/>
      <c r="C261" s="191"/>
      <c r="D261" s="192" t="s">
        <v>68</v>
      </c>
      <c r="E261" s="204" t="s">
        <v>398</v>
      </c>
      <c r="F261" s="204" t="s">
        <v>399</v>
      </c>
      <c r="G261" s="191"/>
      <c r="H261" s="191"/>
      <c r="I261" s="194"/>
      <c r="J261" s="205">
        <f>BK261</f>
        <v>0</v>
      </c>
      <c r="K261" s="191"/>
      <c r="L261" s="196"/>
      <c r="M261" s="197"/>
      <c r="N261" s="198"/>
      <c r="O261" s="198"/>
      <c r="P261" s="199">
        <f>SUM(P262:P267)</f>
        <v>0</v>
      </c>
      <c r="Q261" s="198"/>
      <c r="R261" s="199">
        <f>SUM(R262:R267)</f>
        <v>0</v>
      </c>
      <c r="S261" s="198"/>
      <c r="T261" s="200">
        <f>SUM(T262:T267)</f>
        <v>0.038790000000000005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1" t="s">
        <v>146</v>
      </c>
      <c r="AT261" s="202" t="s">
        <v>68</v>
      </c>
      <c r="AU261" s="202" t="s">
        <v>77</v>
      </c>
      <c r="AY261" s="201" t="s">
        <v>137</v>
      </c>
      <c r="BK261" s="203">
        <f>SUM(BK262:BK267)</f>
        <v>0</v>
      </c>
    </row>
    <row r="262" s="2" customFormat="1" ht="16.5" customHeight="1">
      <c r="A262" s="40"/>
      <c r="B262" s="41"/>
      <c r="C262" s="206" t="s">
        <v>400</v>
      </c>
      <c r="D262" s="206" t="s">
        <v>140</v>
      </c>
      <c r="E262" s="207" t="s">
        <v>401</v>
      </c>
      <c r="F262" s="208" t="s">
        <v>402</v>
      </c>
      <c r="G262" s="209" t="s">
        <v>403</v>
      </c>
      <c r="H262" s="210">
        <v>1</v>
      </c>
      <c r="I262" s="211"/>
      <c r="J262" s="212">
        <f>ROUND(I262*H262,2)</f>
        <v>0</v>
      </c>
      <c r="K262" s="208" t="s">
        <v>144</v>
      </c>
      <c r="L262" s="46"/>
      <c r="M262" s="213" t="s">
        <v>19</v>
      </c>
      <c r="N262" s="214" t="s">
        <v>41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0.01933</v>
      </c>
      <c r="T262" s="216">
        <f>S262*H262</f>
        <v>0.01933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269</v>
      </c>
      <c r="AT262" s="217" t="s">
        <v>140</v>
      </c>
      <c r="AU262" s="217" t="s">
        <v>146</v>
      </c>
      <c r="AY262" s="19" t="s">
        <v>137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146</v>
      </c>
      <c r="BK262" s="218">
        <f>ROUND(I262*H262,2)</f>
        <v>0</v>
      </c>
      <c r="BL262" s="19" t="s">
        <v>269</v>
      </c>
      <c r="BM262" s="217" t="s">
        <v>404</v>
      </c>
    </row>
    <row r="263" s="2" customFormat="1">
      <c r="A263" s="40"/>
      <c r="B263" s="41"/>
      <c r="C263" s="42"/>
      <c r="D263" s="219" t="s">
        <v>148</v>
      </c>
      <c r="E263" s="42"/>
      <c r="F263" s="220" t="s">
        <v>405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148</v>
      </c>
      <c r="AU263" s="19" t="s">
        <v>146</v>
      </c>
    </row>
    <row r="264" s="2" customFormat="1">
      <c r="A264" s="40"/>
      <c r="B264" s="41"/>
      <c r="C264" s="42"/>
      <c r="D264" s="224" t="s">
        <v>150</v>
      </c>
      <c r="E264" s="42"/>
      <c r="F264" s="225" t="s">
        <v>406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150</v>
      </c>
      <c r="AU264" s="19" t="s">
        <v>146</v>
      </c>
    </row>
    <row r="265" s="2" customFormat="1" ht="16.5" customHeight="1">
      <c r="A265" s="40"/>
      <c r="B265" s="41"/>
      <c r="C265" s="206" t="s">
        <v>407</v>
      </c>
      <c r="D265" s="206" t="s">
        <v>140</v>
      </c>
      <c r="E265" s="207" t="s">
        <v>408</v>
      </c>
      <c r="F265" s="208" t="s">
        <v>409</v>
      </c>
      <c r="G265" s="209" t="s">
        <v>403</v>
      </c>
      <c r="H265" s="210">
        <v>1</v>
      </c>
      <c r="I265" s="211"/>
      <c r="J265" s="212">
        <f>ROUND(I265*H265,2)</f>
        <v>0</v>
      </c>
      <c r="K265" s="208" t="s">
        <v>144</v>
      </c>
      <c r="L265" s="46"/>
      <c r="M265" s="213" t="s">
        <v>19</v>
      </c>
      <c r="N265" s="214" t="s">
        <v>41</v>
      </c>
      <c r="O265" s="86"/>
      <c r="P265" s="215">
        <f>O265*H265</f>
        <v>0</v>
      </c>
      <c r="Q265" s="215">
        <v>0</v>
      </c>
      <c r="R265" s="215">
        <f>Q265*H265</f>
        <v>0</v>
      </c>
      <c r="S265" s="215">
        <v>0.019460000000000002</v>
      </c>
      <c r="T265" s="216">
        <f>S265*H265</f>
        <v>0.019460000000000002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269</v>
      </c>
      <c r="AT265" s="217" t="s">
        <v>140</v>
      </c>
      <c r="AU265" s="217" t="s">
        <v>146</v>
      </c>
      <c r="AY265" s="19" t="s">
        <v>137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146</v>
      </c>
      <c r="BK265" s="218">
        <f>ROUND(I265*H265,2)</f>
        <v>0</v>
      </c>
      <c r="BL265" s="19" t="s">
        <v>269</v>
      </c>
      <c r="BM265" s="217" t="s">
        <v>410</v>
      </c>
    </row>
    <row r="266" s="2" customFormat="1">
      <c r="A266" s="40"/>
      <c r="B266" s="41"/>
      <c r="C266" s="42"/>
      <c r="D266" s="219" t="s">
        <v>148</v>
      </c>
      <c r="E266" s="42"/>
      <c r="F266" s="220" t="s">
        <v>411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148</v>
      </c>
      <c r="AU266" s="19" t="s">
        <v>146</v>
      </c>
    </row>
    <row r="267" s="2" customFormat="1">
      <c r="A267" s="40"/>
      <c r="B267" s="41"/>
      <c r="C267" s="42"/>
      <c r="D267" s="224" t="s">
        <v>150</v>
      </c>
      <c r="E267" s="42"/>
      <c r="F267" s="225" t="s">
        <v>412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150</v>
      </c>
      <c r="AU267" s="19" t="s">
        <v>146</v>
      </c>
    </row>
    <row r="268" s="12" customFormat="1" ht="22.8" customHeight="1">
      <c r="A268" s="12"/>
      <c r="B268" s="190"/>
      <c r="C268" s="191"/>
      <c r="D268" s="192" t="s">
        <v>68</v>
      </c>
      <c r="E268" s="204" t="s">
        <v>413</v>
      </c>
      <c r="F268" s="204" t="s">
        <v>414</v>
      </c>
      <c r="G268" s="191"/>
      <c r="H268" s="191"/>
      <c r="I268" s="194"/>
      <c r="J268" s="205">
        <f>BK268</f>
        <v>0</v>
      </c>
      <c r="K268" s="191"/>
      <c r="L268" s="196"/>
      <c r="M268" s="197"/>
      <c r="N268" s="198"/>
      <c r="O268" s="198"/>
      <c r="P268" s="199">
        <f>SUM(P269:P287)</f>
        <v>0</v>
      </c>
      <c r="Q268" s="198"/>
      <c r="R268" s="199">
        <f>SUM(R269:R287)</f>
        <v>0</v>
      </c>
      <c r="S268" s="198"/>
      <c r="T268" s="200">
        <f>SUM(T269:T287)</f>
        <v>0.54402600000000001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1" t="s">
        <v>146</v>
      </c>
      <c r="AT268" s="202" t="s">
        <v>68</v>
      </c>
      <c r="AU268" s="202" t="s">
        <v>77</v>
      </c>
      <c r="AY268" s="201" t="s">
        <v>137</v>
      </c>
      <c r="BK268" s="203">
        <f>SUM(BK269:BK287)</f>
        <v>0</v>
      </c>
    </row>
    <row r="269" s="2" customFormat="1" ht="16.5" customHeight="1">
      <c r="A269" s="40"/>
      <c r="B269" s="41"/>
      <c r="C269" s="206" t="s">
        <v>415</v>
      </c>
      <c r="D269" s="206" t="s">
        <v>140</v>
      </c>
      <c r="E269" s="207" t="s">
        <v>416</v>
      </c>
      <c r="F269" s="208" t="s">
        <v>417</v>
      </c>
      <c r="G269" s="209" t="s">
        <v>208</v>
      </c>
      <c r="H269" s="210">
        <v>211</v>
      </c>
      <c r="I269" s="211"/>
      <c r="J269" s="212">
        <f>ROUND(I269*H269,2)</f>
        <v>0</v>
      </c>
      <c r="K269" s="208" t="s">
        <v>144</v>
      </c>
      <c r="L269" s="46"/>
      <c r="M269" s="213" t="s">
        <v>19</v>
      </c>
      <c r="N269" s="214" t="s">
        <v>41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0.00215</v>
      </c>
      <c r="T269" s="216">
        <f>S269*H269</f>
        <v>0.45365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269</v>
      </c>
      <c r="AT269" s="217" t="s">
        <v>140</v>
      </c>
      <c r="AU269" s="217" t="s">
        <v>146</v>
      </c>
      <c r="AY269" s="19" t="s">
        <v>137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146</v>
      </c>
      <c r="BK269" s="218">
        <f>ROUND(I269*H269,2)</f>
        <v>0</v>
      </c>
      <c r="BL269" s="19" t="s">
        <v>269</v>
      </c>
      <c r="BM269" s="217" t="s">
        <v>418</v>
      </c>
    </row>
    <row r="270" s="2" customFormat="1">
      <c r="A270" s="40"/>
      <c r="B270" s="41"/>
      <c r="C270" s="42"/>
      <c r="D270" s="219" t="s">
        <v>148</v>
      </c>
      <c r="E270" s="42"/>
      <c r="F270" s="220" t="s">
        <v>419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148</v>
      </c>
      <c r="AU270" s="19" t="s">
        <v>146</v>
      </c>
    </row>
    <row r="271" s="2" customFormat="1">
      <c r="A271" s="40"/>
      <c r="B271" s="41"/>
      <c r="C271" s="42"/>
      <c r="D271" s="224" t="s">
        <v>150</v>
      </c>
      <c r="E271" s="42"/>
      <c r="F271" s="225" t="s">
        <v>420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150</v>
      </c>
      <c r="AU271" s="19" t="s">
        <v>146</v>
      </c>
    </row>
    <row r="272" s="13" customFormat="1">
      <c r="A272" s="13"/>
      <c r="B272" s="226"/>
      <c r="C272" s="227"/>
      <c r="D272" s="219" t="s">
        <v>152</v>
      </c>
      <c r="E272" s="228" t="s">
        <v>19</v>
      </c>
      <c r="F272" s="229" t="s">
        <v>421</v>
      </c>
      <c r="G272" s="227"/>
      <c r="H272" s="230">
        <v>211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152</v>
      </c>
      <c r="AU272" s="236" t="s">
        <v>146</v>
      </c>
      <c r="AV272" s="13" t="s">
        <v>146</v>
      </c>
      <c r="AW272" s="13" t="s">
        <v>31</v>
      </c>
      <c r="AX272" s="13" t="s">
        <v>77</v>
      </c>
      <c r="AY272" s="236" t="s">
        <v>137</v>
      </c>
    </row>
    <row r="273" s="2" customFormat="1" ht="16.5" customHeight="1">
      <c r="A273" s="40"/>
      <c r="B273" s="41"/>
      <c r="C273" s="206" t="s">
        <v>422</v>
      </c>
      <c r="D273" s="206" t="s">
        <v>140</v>
      </c>
      <c r="E273" s="207" t="s">
        <v>423</v>
      </c>
      <c r="F273" s="208" t="s">
        <v>424</v>
      </c>
      <c r="G273" s="209" t="s">
        <v>215</v>
      </c>
      <c r="H273" s="210">
        <v>1</v>
      </c>
      <c r="I273" s="211"/>
      <c r="J273" s="212">
        <f>ROUND(I273*H273,2)</f>
        <v>0</v>
      </c>
      <c r="K273" s="208" t="s">
        <v>144</v>
      </c>
      <c r="L273" s="46"/>
      <c r="M273" s="213" t="s">
        <v>19</v>
      </c>
      <c r="N273" s="214" t="s">
        <v>41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0.029999999999999999</v>
      </c>
      <c r="T273" s="216">
        <f>S273*H273</f>
        <v>0.029999999999999999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269</v>
      </c>
      <c r="AT273" s="217" t="s">
        <v>140</v>
      </c>
      <c r="AU273" s="217" t="s">
        <v>146</v>
      </c>
      <c r="AY273" s="19" t="s">
        <v>137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146</v>
      </c>
      <c r="BK273" s="218">
        <f>ROUND(I273*H273,2)</f>
        <v>0</v>
      </c>
      <c r="BL273" s="19" t="s">
        <v>269</v>
      </c>
      <c r="BM273" s="217" t="s">
        <v>425</v>
      </c>
    </row>
    <row r="274" s="2" customFormat="1">
      <c r="A274" s="40"/>
      <c r="B274" s="41"/>
      <c r="C274" s="42"/>
      <c r="D274" s="219" t="s">
        <v>148</v>
      </c>
      <c r="E274" s="42"/>
      <c r="F274" s="220" t="s">
        <v>426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148</v>
      </c>
      <c r="AU274" s="19" t="s">
        <v>146</v>
      </c>
    </row>
    <row r="275" s="2" customFormat="1">
      <c r="A275" s="40"/>
      <c r="B275" s="41"/>
      <c r="C275" s="42"/>
      <c r="D275" s="224" t="s">
        <v>150</v>
      </c>
      <c r="E275" s="42"/>
      <c r="F275" s="225" t="s">
        <v>427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150</v>
      </c>
      <c r="AU275" s="19" t="s">
        <v>146</v>
      </c>
    </row>
    <row r="276" s="2" customFormat="1" ht="16.5" customHeight="1">
      <c r="A276" s="40"/>
      <c r="B276" s="41"/>
      <c r="C276" s="206" t="s">
        <v>428</v>
      </c>
      <c r="D276" s="206" t="s">
        <v>140</v>
      </c>
      <c r="E276" s="207" t="s">
        <v>429</v>
      </c>
      <c r="F276" s="208" t="s">
        <v>430</v>
      </c>
      <c r="G276" s="209" t="s">
        <v>215</v>
      </c>
      <c r="H276" s="210">
        <v>1</v>
      </c>
      <c r="I276" s="211"/>
      <c r="J276" s="212">
        <f>ROUND(I276*H276,2)</f>
        <v>0</v>
      </c>
      <c r="K276" s="208" t="s">
        <v>144</v>
      </c>
      <c r="L276" s="46"/>
      <c r="M276" s="213" t="s">
        <v>19</v>
      </c>
      <c r="N276" s="214" t="s">
        <v>41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0.040000000000000001</v>
      </c>
      <c r="T276" s="216">
        <f>S276*H276</f>
        <v>0.040000000000000001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269</v>
      </c>
      <c r="AT276" s="217" t="s">
        <v>140</v>
      </c>
      <c r="AU276" s="217" t="s">
        <v>146</v>
      </c>
      <c r="AY276" s="19" t="s">
        <v>137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146</v>
      </c>
      <c r="BK276" s="218">
        <f>ROUND(I276*H276,2)</f>
        <v>0</v>
      </c>
      <c r="BL276" s="19" t="s">
        <v>269</v>
      </c>
      <c r="BM276" s="217" t="s">
        <v>431</v>
      </c>
    </row>
    <row r="277" s="2" customFormat="1">
      <c r="A277" s="40"/>
      <c r="B277" s="41"/>
      <c r="C277" s="42"/>
      <c r="D277" s="219" t="s">
        <v>148</v>
      </c>
      <c r="E277" s="42"/>
      <c r="F277" s="220" t="s">
        <v>432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148</v>
      </c>
      <c r="AU277" s="19" t="s">
        <v>146</v>
      </c>
    </row>
    <row r="278" s="2" customFormat="1">
      <c r="A278" s="40"/>
      <c r="B278" s="41"/>
      <c r="C278" s="42"/>
      <c r="D278" s="224" t="s">
        <v>150</v>
      </c>
      <c r="E278" s="42"/>
      <c r="F278" s="225" t="s">
        <v>433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150</v>
      </c>
      <c r="AU278" s="19" t="s">
        <v>146</v>
      </c>
    </row>
    <row r="279" s="2" customFormat="1" ht="21.75" customHeight="1">
      <c r="A279" s="40"/>
      <c r="B279" s="41"/>
      <c r="C279" s="206" t="s">
        <v>434</v>
      </c>
      <c r="D279" s="206" t="s">
        <v>140</v>
      </c>
      <c r="E279" s="207" t="s">
        <v>435</v>
      </c>
      <c r="F279" s="208" t="s">
        <v>436</v>
      </c>
      <c r="G279" s="209" t="s">
        <v>215</v>
      </c>
      <c r="H279" s="210">
        <v>12</v>
      </c>
      <c r="I279" s="211"/>
      <c r="J279" s="212">
        <f>ROUND(I279*H279,2)</f>
        <v>0</v>
      </c>
      <c r="K279" s="208" t="s">
        <v>144</v>
      </c>
      <c r="L279" s="46"/>
      <c r="M279" s="213" t="s">
        <v>19</v>
      </c>
      <c r="N279" s="214" t="s">
        <v>41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4.8000000000000001E-05</v>
      </c>
      <c r="T279" s="216">
        <f>S279*H279</f>
        <v>0.00057600000000000001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269</v>
      </c>
      <c r="AT279" s="217" t="s">
        <v>140</v>
      </c>
      <c r="AU279" s="217" t="s">
        <v>146</v>
      </c>
      <c r="AY279" s="19" t="s">
        <v>137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146</v>
      </c>
      <c r="BK279" s="218">
        <f>ROUND(I279*H279,2)</f>
        <v>0</v>
      </c>
      <c r="BL279" s="19" t="s">
        <v>269</v>
      </c>
      <c r="BM279" s="217" t="s">
        <v>437</v>
      </c>
    </row>
    <row r="280" s="2" customFormat="1">
      <c r="A280" s="40"/>
      <c r="B280" s="41"/>
      <c r="C280" s="42"/>
      <c r="D280" s="219" t="s">
        <v>148</v>
      </c>
      <c r="E280" s="42"/>
      <c r="F280" s="220" t="s">
        <v>438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148</v>
      </c>
      <c r="AU280" s="19" t="s">
        <v>146</v>
      </c>
    </row>
    <row r="281" s="2" customFormat="1">
      <c r="A281" s="40"/>
      <c r="B281" s="41"/>
      <c r="C281" s="42"/>
      <c r="D281" s="224" t="s">
        <v>150</v>
      </c>
      <c r="E281" s="42"/>
      <c r="F281" s="225" t="s">
        <v>439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150</v>
      </c>
      <c r="AU281" s="19" t="s">
        <v>146</v>
      </c>
    </row>
    <row r="282" s="2" customFormat="1" ht="16.5" customHeight="1">
      <c r="A282" s="40"/>
      <c r="B282" s="41"/>
      <c r="C282" s="206" t="s">
        <v>440</v>
      </c>
      <c r="D282" s="206" t="s">
        <v>140</v>
      </c>
      <c r="E282" s="207" t="s">
        <v>441</v>
      </c>
      <c r="F282" s="208" t="s">
        <v>442</v>
      </c>
      <c r="G282" s="209" t="s">
        <v>215</v>
      </c>
      <c r="H282" s="210">
        <v>12</v>
      </c>
      <c r="I282" s="211"/>
      <c r="J282" s="212">
        <f>ROUND(I282*H282,2)</f>
        <v>0</v>
      </c>
      <c r="K282" s="208" t="s">
        <v>144</v>
      </c>
      <c r="L282" s="46"/>
      <c r="M282" s="213" t="s">
        <v>19</v>
      </c>
      <c r="N282" s="214" t="s">
        <v>41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0.00040000000000000002</v>
      </c>
      <c r="T282" s="216">
        <f>S282*H282</f>
        <v>0.0048000000000000004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269</v>
      </c>
      <c r="AT282" s="217" t="s">
        <v>140</v>
      </c>
      <c r="AU282" s="217" t="s">
        <v>146</v>
      </c>
      <c r="AY282" s="19" t="s">
        <v>137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146</v>
      </c>
      <c r="BK282" s="218">
        <f>ROUND(I282*H282,2)</f>
        <v>0</v>
      </c>
      <c r="BL282" s="19" t="s">
        <v>269</v>
      </c>
      <c r="BM282" s="217" t="s">
        <v>443</v>
      </c>
    </row>
    <row r="283" s="2" customFormat="1">
      <c r="A283" s="40"/>
      <c r="B283" s="41"/>
      <c r="C283" s="42"/>
      <c r="D283" s="219" t="s">
        <v>148</v>
      </c>
      <c r="E283" s="42"/>
      <c r="F283" s="220" t="s">
        <v>444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148</v>
      </c>
      <c r="AU283" s="19" t="s">
        <v>146</v>
      </c>
    </row>
    <row r="284" s="2" customFormat="1">
      <c r="A284" s="40"/>
      <c r="B284" s="41"/>
      <c r="C284" s="42"/>
      <c r="D284" s="224" t="s">
        <v>150</v>
      </c>
      <c r="E284" s="42"/>
      <c r="F284" s="225" t="s">
        <v>445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150</v>
      </c>
      <c r="AU284" s="19" t="s">
        <v>146</v>
      </c>
    </row>
    <row r="285" s="2" customFormat="1" ht="24.15" customHeight="1">
      <c r="A285" s="40"/>
      <c r="B285" s="41"/>
      <c r="C285" s="206" t="s">
        <v>446</v>
      </c>
      <c r="D285" s="206" t="s">
        <v>140</v>
      </c>
      <c r="E285" s="207" t="s">
        <v>447</v>
      </c>
      <c r="F285" s="208" t="s">
        <v>448</v>
      </c>
      <c r="G285" s="209" t="s">
        <v>215</v>
      </c>
      <c r="H285" s="210">
        <v>5</v>
      </c>
      <c r="I285" s="211"/>
      <c r="J285" s="212">
        <f>ROUND(I285*H285,2)</f>
        <v>0</v>
      </c>
      <c r="K285" s="208" t="s">
        <v>144</v>
      </c>
      <c r="L285" s="46"/>
      <c r="M285" s="213" t="s">
        <v>19</v>
      </c>
      <c r="N285" s="214" t="s">
        <v>41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0.0030000000000000001</v>
      </c>
      <c r="T285" s="216">
        <f>S285*H285</f>
        <v>0.014999999999999999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269</v>
      </c>
      <c r="AT285" s="217" t="s">
        <v>140</v>
      </c>
      <c r="AU285" s="217" t="s">
        <v>146</v>
      </c>
      <c r="AY285" s="19" t="s">
        <v>137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146</v>
      </c>
      <c r="BK285" s="218">
        <f>ROUND(I285*H285,2)</f>
        <v>0</v>
      </c>
      <c r="BL285" s="19" t="s">
        <v>269</v>
      </c>
      <c r="BM285" s="217" t="s">
        <v>449</v>
      </c>
    </row>
    <row r="286" s="2" customFormat="1">
      <c r="A286" s="40"/>
      <c r="B286" s="41"/>
      <c r="C286" s="42"/>
      <c r="D286" s="219" t="s">
        <v>148</v>
      </c>
      <c r="E286" s="42"/>
      <c r="F286" s="220" t="s">
        <v>450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148</v>
      </c>
      <c r="AU286" s="19" t="s">
        <v>146</v>
      </c>
    </row>
    <row r="287" s="2" customFormat="1">
      <c r="A287" s="40"/>
      <c r="B287" s="41"/>
      <c r="C287" s="42"/>
      <c r="D287" s="224" t="s">
        <v>150</v>
      </c>
      <c r="E287" s="42"/>
      <c r="F287" s="225" t="s">
        <v>451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150</v>
      </c>
      <c r="AU287" s="19" t="s">
        <v>146</v>
      </c>
    </row>
    <row r="288" s="12" customFormat="1" ht="22.8" customHeight="1">
      <c r="A288" s="12"/>
      <c r="B288" s="190"/>
      <c r="C288" s="191"/>
      <c r="D288" s="192" t="s">
        <v>68</v>
      </c>
      <c r="E288" s="204" t="s">
        <v>452</v>
      </c>
      <c r="F288" s="204" t="s">
        <v>453</v>
      </c>
      <c r="G288" s="191"/>
      <c r="H288" s="191"/>
      <c r="I288" s="194"/>
      <c r="J288" s="205">
        <f>BK288</f>
        <v>0</v>
      </c>
      <c r="K288" s="191"/>
      <c r="L288" s="196"/>
      <c r="M288" s="197"/>
      <c r="N288" s="198"/>
      <c r="O288" s="198"/>
      <c r="P288" s="199">
        <f>SUM(P289:P301)</f>
        <v>0</v>
      </c>
      <c r="Q288" s="198"/>
      <c r="R288" s="199">
        <f>SUM(R289:R301)</f>
        <v>0</v>
      </c>
      <c r="S288" s="198"/>
      <c r="T288" s="200">
        <f>SUM(T289:T301)</f>
        <v>1.6306999999999998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1" t="s">
        <v>146</v>
      </c>
      <c r="AT288" s="202" t="s">
        <v>68</v>
      </c>
      <c r="AU288" s="202" t="s">
        <v>77</v>
      </c>
      <c r="AY288" s="201" t="s">
        <v>137</v>
      </c>
      <c r="BK288" s="203">
        <f>SUM(BK289:BK301)</f>
        <v>0</v>
      </c>
    </row>
    <row r="289" s="2" customFormat="1" ht="16.5" customHeight="1">
      <c r="A289" s="40"/>
      <c r="B289" s="41"/>
      <c r="C289" s="206" t="s">
        <v>454</v>
      </c>
      <c r="D289" s="206" t="s">
        <v>140</v>
      </c>
      <c r="E289" s="207" t="s">
        <v>455</v>
      </c>
      <c r="F289" s="208" t="s">
        <v>456</v>
      </c>
      <c r="G289" s="209" t="s">
        <v>143</v>
      </c>
      <c r="H289" s="210">
        <v>0.16</v>
      </c>
      <c r="I289" s="211"/>
      <c r="J289" s="212">
        <f>ROUND(I289*H289,2)</f>
        <v>0</v>
      </c>
      <c r="K289" s="208" t="s">
        <v>144</v>
      </c>
      <c r="L289" s="46"/>
      <c r="M289" s="213" t="s">
        <v>19</v>
      </c>
      <c r="N289" s="214" t="s">
        <v>41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0.0050000000000000001</v>
      </c>
      <c r="T289" s="216">
        <f>S289*H289</f>
        <v>0.00080000000000000004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269</v>
      </c>
      <c r="AT289" s="217" t="s">
        <v>140</v>
      </c>
      <c r="AU289" s="217" t="s">
        <v>146</v>
      </c>
      <c r="AY289" s="19" t="s">
        <v>137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146</v>
      </c>
      <c r="BK289" s="218">
        <f>ROUND(I289*H289,2)</f>
        <v>0</v>
      </c>
      <c r="BL289" s="19" t="s">
        <v>269</v>
      </c>
      <c r="BM289" s="217" t="s">
        <v>457</v>
      </c>
    </row>
    <row r="290" s="2" customFormat="1">
      <c r="A290" s="40"/>
      <c r="B290" s="41"/>
      <c r="C290" s="42"/>
      <c r="D290" s="219" t="s">
        <v>148</v>
      </c>
      <c r="E290" s="42"/>
      <c r="F290" s="220" t="s">
        <v>458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148</v>
      </c>
      <c r="AU290" s="19" t="s">
        <v>146</v>
      </c>
    </row>
    <row r="291" s="2" customFormat="1">
      <c r="A291" s="40"/>
      <c r="B291" s="41"/>
      <c r="C291" s="42"/>
      <c r="D291" s="224" t="s">
        <v>150</v>
      </c>
      <c r="E291" s="42"/>
      <c r="F291" s="225" t="s">
        <v>459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150</v>
      </c>
      <c r="AU291" s="19" t="s">
        <v>146</v>
      </c>
    </row>
    <row r="292" s="13" customFormat="1">
      <c r="A292" s="13"/>
      <c r="B292" s="226"/>
      <c r="C292" s="227"/>
      <c r="D292" s="219" t="s">
        <v>152</v>
      </c>
      <c r="E292" s="228" t="s">
        <v>19</v>
      </c>
      <c r="F292" s="229" t="s">
        <v>460</v>
      </c>
      <c r="G292" s="227"/>
      <c r="H292" s="230">
        <v>0.16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152</v>
      </c>
      <c r="AU292" s="236" t="s">
        <v>146</v>
      </c>
      <c r="AV292" s="13" t="s">
        <v>146</v>
      </c>
      <c r="AW292" s="13" t="s">
        <v>31</v>
      </c>
      <c r="AX292" s="13" t="s">
        <v>77</v>
      </c>
      <c r="AY292" s="236" t="s">
        <v>137</v>
      </c>
    </row>
    <row r="293" s="2" customFormat="1" ht="16.5" customHeight="1">
      <c r="A293" s="40"/>
      <c r="B293" s="41"/>
      <c r="C293" s="206" t="s">
        <v>461</v>
      </c>
      <c r="D293" s="206" t="s">
        <v>140</v>
      </c>
      <c r="E293" s="207" t="s">
        <v>462</v>
      </c>
      <c r="F293" s="208" t="s">
        <v>463</v>
      </c>
      <c r="G293" s="209" t="s">
        <v>143</v>
      </c>
      <c r="H293" s="210">
        <v>90.549999999999997</v>
      </c>
      <c r="I293" s="211"/>
      <c r="J293" s="212">
        <f>ROUND(I293*H293,2)</f>
        <v>0</v>
      </c>
      <c r="K293" s="208" t="s">
        <v>144</v>
      </c>
      <c r="L293" s="46"/>
      <c r="M293" s="213" t="s">
        <v>19</v>
      </c>
      <c r="N293" s="214" t="s">
        <v>41</v>
      </c>
      <c r="O293" s="86"/>
      <c r="P293" s="215">
        <f>O293*H293</f>
        <v>0</v>
      </c>
      <c r="Q293" s="215">
        <v>0</v>
      </c>
      <c r="R293" s="215">
        <f>Q293*H293</f>
        <v>0</v>
      </c>
      <c r="S293" s="215">
        <v>0.017999999999999999</v>
      </c>
      <c r="T293" s="216">
        <f>S293*H293</f>
        <v>1.6298999999999999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269</v>
      </c>
      <c r="AT293" s="217" t="s">
        <v>140</v>
      </c>
      <c r="AU293" s="217" t="s">
        <v>146</v>
      </c>
      <c r="AY293" s="19" t="s">
        <v>137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146</v>
      </c>
      <c r="BK293" s="218">
        <f>ROUND(I293*H293,2)</f>
        <v>0</v>
      </c>
      <c r="BL293" s="19" t="s">
        <v>269</v>
      </c>
      <c r="BM293" s="217" t="s">
        <v>464</v>
      </c>
    </row>
    <row r="294" s="2" customFormat="1">
      <c r="A294" s="40"/>
      <c r="B294" s="41"/>
      <c r="C294" s="42"/>
      <c r="D294" s="219" t="s">
        <v>148</v>
      </c>
      <c r="E294" s="42"/>
      <c r="F294" s="220" t="s">
        <v>465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148</v>
      </c>
      <c r="AU294" s="19" t="s">
        <v>146</v>
      </c>
    </row>
    <row r="295" s="2" customFormat="1">
      <c r="A295" s="40"/>
      <c r="B295" s="41"/>
      <c r="C295" s="42"/>
      <c r="D295" s="224" t="s">
        <v>150</v>
      </c>
      <c r="E295" s="42"/>
      <c r="F295" s="225" t="s">
        <v>466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150</v>
      </c>
      <c r="AU295" s="19" t="s">
        <v>146</v>
      </c>
    </row>
    <row r="296" s="13" customFormat="1">
      <c r="A296" s="13"/>
      <c r="B296" s="226"/>
      <c r="C296" s="227"/>
      <c r="D296" s="219" t="s">
        <v>152</v>
      </c>
      <c r="E296" s="228" t="s">
        <v>19</v>
      </c>
      <c r="F296" s="229" t="s">
        <v>467</v>
      </c>
      <c r="G296" s="227"/>
      <c r="H296" s="230">
        <v>29.280000000000001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152</v>
      </c>
      <c r="AU296" s="236" t="s">
        <v>146</v>
      </c>
      <c r="AV296" s="13" t="s">
        <v>146</v>
      </c>
      <c r="AW296" s="13" t="s">
        <v>31</v>
      </c>
      <c r="AX296" s="13" t="s">
        <v>69</v>
      </c>
      <c r="AY296" s="236" t="s">
        <v>137</v>
      </c>
    </row>
    <row r="297" s="13" customFormat="1">
      <c r="A297" s="13"/>
      <c r="B297" s="226"/>
      <c r="C297" s="227"/>
      <c r="D297" s="219" t="s">
        <v>152</v>
      </c>
      <c r="E297" s="228" t="s">
        <v>19</v>
      </c>
      <c r="F297" s="229" t="s">
        <v>468</v>
      </c>
      <c r="G297" s="227"/>
      <c r="H297" s="230">
        <v>13.060000000000001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152</v>
      </c>
      <c r="AU297" s="236" t="s">
        <v>146</v>
      </c>
      <c r="AV297" s="13" t="s">
        <v>146</v>
      </c>
      <c r="AW297" s="13" t="s">
        <v>31</v>
      </c>
      <c r="AX297" s="13" t="s">
        <v>69</v>
      </c>
      <c r="AY297" s="236" t="s">
        <v>137</v>
      </c>
    </row>
    <row r="298" s="13" customFormat="1">
      <c r="A298" s="13"/>
      <c r="B298" s="226"/>
      <c r="C298" s="227"/>
      <c r="D298" s="219" t="s">
        <v>152</v>
      </c>
      <c r="E298" s="228" t="s">
        <v>19</v>
      </c>
      <c r="F298" s="229" t="s">
        <v>469</v>
      </c>
      <c r="G298" s="227"/>
      <c r="H298" s="230">
        <v>10.66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152</v>
      </c>
      <c r="AU298" s="236" t="s">
        <v>146</v>
      </c>
      <c r="AV298" s="13" t="s">
        <v>146</v>
      </c>
      <c r="AW298" s="13" t="s">
        <v>31</v>
      </c>
      <c r="AX298" s="13" t="s">
        <v>69</v>
      </c>
      <c r="AY298" s="236" t="s">
        <v>137</v>
      </c>
    </row>
    <row r="299" s="13" customFormat="1">
      <c r="A299" s="13"/>
      <c r="B299" s="226"/>
      <c r="C299" s="227"/>
      <c r="D299" s="219" t="s">
        <v>152</v>
      </c>
      <c r="E299" s="228" t="s">
        <v>19</v>
      </c>
      <c r="F299" s="229" t="s">
        <v>470</v>
      </c>
      <c r="G299" s="227"/>
      <c r="H299" s="230">
        <v>19.949999999999999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152</v>
      </c>
      <c r="AU299" s="236" t="s">
        <v>146</v>
      </c>
      <c r="AV299" s="13" t="s">
        <v>146</v>
      </c>
      <c r="AW299" s="13" t="s">
        <v>31</v>
      </c>
      <c r="AX299" s="13" t="s">
        <v>69</v>
      </c>
      <c r="AY299" s="236" t="s">
        <v>137</v>
      </c>
    </row>
    <row r="300" s="13" customFormat="1">
      <c r="A300" s="13"/>
      <c r="B300" s="226"/>
      <c r="C300" s="227"/>
      <c r="D300" s="219" t="s">
        <v>152</v>
      </c>
      <c r="E300" s="228" t="s">
        <v>19</v>
      </c>
      <c r="F300" s="229" t="s">
        <v>471</v>
      </c>
      <c r="G300" s="227"/>
      <c r="H300" s="230">
        <v>17.600000000000001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152</v>
      </c>
      <c r="AU300" s="236" t="s">
        <v>146</v>
      </c>
      <c r="AV300" s="13" t="s">
        <v>146</v>
      </c>
      <c r="AW300" s="13" t="s">
        <v>31</v>
      </c>
      <c r="AX300" s="13" t="s">
        <v>69</v>
      </c>
      <c r="AY300" s="236" t="s">
        <v>137</v>
      </c>
    </row>
    <row r="301" s="14" customFormat="1">
      <c r="A301" s="14"/>
      <c r="B301" s="237"/>
      <c r="C301" s="238"/>
      <c r="D301" s="219" t="s">
        <v>152</v>
      </c>
      <c r="E301" s="239" t="s">
        <v>19</v>
      </c>
      <c r="F301" s="240" t="s">
        <v>190</v>
      </c>
      <c r="G301" s="238"/>
      <c r="H301" s="241">
        <v>90.550000000000011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152</v>
      </c>
      <c r="AU301" s="247" t="s">
        <v>146</v>
      </c>
      <c r="AV301" s="14" t="s">
        <v>145</v>
      </c>
      <c r="AW301" s="14" t="s">
        <v>31</v>
      </c>
      <c r="AX301" s="14" t="s">
        <v>77</v>
      </c>
      <c r="AY301" s="247" t="s">
        <v>137</v>
      </c>
    </row>
    <row r="302" s="12" customFormat="1" ht="22.8" customHeight="1">
      <c r="A302" s="12"/>
      <c r="B302" s="190"/>
      <c r="C302" s="191"/>
      <c r="D302" s="192" t="s">
        <v>68</v>
      </c>
      <c r="E302" s="204" t="s">
        <v>472</v>
      </c>
      <c r="F302" s="204" t="s">
        <v>473</v>
      </c>
      <c r="G302" s="191"/>
      <c r="H302" s="191"/>
      <c r="I302" s="194"/>
      <c r="J302" s="205">
        <f>BK302</f>
        <v>0</v>
      </c>
      <c r="K302" s="191"/>
      <c r="L302" s="196"/>
      <c r="M302" s="197"/>
      <c r="N302" s="198"/>
      <c r="O302" s="198"/>
      <c r="P302" s="199">
        <f>SUM(P303:P306)</f>
        <v>0</v>
      </c>
      <c r="Q302" s="198"/>
      <c r="R302" s="199">
        <f>SUM(R303:R306)</f>
        <v>0</v>
      </c>
      <c r="S302" s="198"/>
      <c r="T302" s="200">
        <f>SUM(T303:T306)</f>
        <v>0.0166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1" t="s">
        <v>146</v>
      </c>
      <c r="AT302" s="202" t="s">
        <v>68</v>
      </c>
      <c r="AU302" s="202" t="s">
        <v>77</v>
      </c>
      <c r="AY302" s="201" t="s">
        <v>137</v>
      </c>
      <c r="BK302" s="203">
        <f>SUM(BK303:BK306)</f>
        <v>0</v>
      </c>
    </row>
    <row r="303" s="2" customFormat="1" ht="16.5" customHeight="1">
      <c r="A303" s="40"/>
      <c r="B303" s="41"/>
      <c r="C303" s="206" t="s">
        <v>474</v>
      </c>
      <c r="D303" s="206" t="s">
        <v>140</v>
      </c>
      <c r="E303" s="207" t="s">
        <v>475</v>
      </c>
      <c r="F303" s="208" t="s">
        <v>476</v>
      </c>
      <c r="G303" s="209" t="s">
        <v>143</v>
      </c>
      <c r="H303" s="210">
        <v>0.25</v>
      </c>
      <c r="I303" s="211"/>
      <c r="J303" s="212">
        <f>ROUND(I303*H303,2)</f>
        <v>0</v>
      </c>
      <c r="K303" s="208" t="s">
        <v>144</v>
      </c>
      <c r="L303" s="46"/>
      <c r="M303" s="213" t="s">
        <v>19</v>
      </c>
      <c r="N303" s="214" t="s">
        <v>41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0.066400000000000001</v>
      </c>
      <c r="T303" s="216">
        <f>S303*H303</f>
        <v>0.0166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269</v>
      </c>
      <c r="AT303" s="217" t="s">
        <v>140</v>
      </c>
      <c r="AU303" s="217" t="s">
        <v>146</v>
      </c>
      <c r="AY303" s="19" t="s">
        <v>137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146</v>
      </c>
      <c r="BK303" s="218">
        <f>ROUND(I303*H303,2)</f>
        <v>0</v>
      </c>
      <c r="BL303" s="19" t="s">
        <v>269</v>
      </c>
      <c r="BM303" s="217" t="s">
        <v>477</v>
      </c>
    </row>
    <row r="304" s="2" customFormat="1">
      <c r="A304" s="40"/>
      <c r="B304" s="41"/>
      <c r="C304" s="42"/>
      <c r="D304" s="219" t="s">
        <v>148</v>
      </c>
      <c r="E304" s="42"/>
      <c r="F304" s="220" t="s">
        <v>478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148</v>
      </c>
      <c r="AU304" s="19" t="s">
        <v>146</v>
      </c>
    </row>
    <row r="305" s="2" customFormat="1">
      <c r="A305" s="40"/>
      <c r="B305" s="41"/>
      <c r="C305" s="42"/>
      <c r="D305" s="224" t="s">
        <v>150</v>
      </c>
      <c r="E305" s="42"/>
      <c r="F305" s="225" t="s">
        <v>479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150</v>
      </c>
      <c r="AU305" s="19" t="s">
        <v>146</v>
      </c>
    </row>
    <row r="306" s="13" customFormat="1">
      <c r="A306" s="13"/>
      <c r="B306" s="226"/>
      <c r="C306" s="227"/>
      <c r="D306" s="219" t="s">
        <v>152</v>
      </c>
      <c r="E306" s="228" t="s">
        <v>19</v>
      </c>
      <c r="F306" s="229" t="s">
        <v>480</v>
      </c>
      <c r="G306" s="227"/>
      <c r="H306" s="230">
        <v>0.25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152</v>
      </c>
      <c r="AU306" s="236" t="s">
        <v>146</v>
      </c>
      <c r="AV306" s="13" t="s">
        <v>146</v>
      </c>
      <c r="AW306" s="13" t="s">
        <v>31</v>
      </c>
      <c r="AX306" s="13" t="s">
        <v>77</v>
      </c>
      <c r="AY306" s="236" t="s">
        <v>137</v>
      </c>
    </row>
    <row r="307" s="12" customFormat="1" ht="22.8" customHeight="1">
      <c r="A307" s="12"/>
      <c r="B307" s="190"/>
      <c r="C307" s="191"/>
      <c r="D307" s="192" t="s">
        <v>68</v>
      </c>
      <c r="E307" s="204" t="s">
        <v>481</v>
      </c>
      <c r="F307" s="204" t="s">
        <v>482</v>
      </c>
      <c r="G307" s="191"/>
      <c r="H307" s="191"/>
      <c r="I307" s="194"/>
      <c r="J307" s="205">
        <f>BK307</f>
        <v>0</v>
      </c>
      <c r="K307" s="191"/>
      <c r="L307" s="196"/>
      <c r="M307" s="197"/>
      <c r="N307" s="198"/>
      <c r="O307" s="198"/>
      <c r="P307" s="199">
        <f>SUM(P308:P316)</f>
        <v>0</v>
      </c>
      <c r="Q307" s="198"/>
      <c r="R307" s="199">
        <f>SUM(R308:R316)</f>
        <v>0</v>
      </c>
      <c r="S307" s="198"/>
      <c r="T307" s="200">
        <f>SUM(T308:T316)</f>
        <v>0.27165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1" t="s">
        <v>146</v>
      </c>
      <c r="AT307" s="202" t="s">
        <v>68</v>
      </c>
      <c r="AU307" s="202" t="s">
        <v>77</v>
      </c>
      <c r="AY307" s="201" t="s">
        <v>137</v>
      </c>
      <c r="BK307" s="203">
        <f>SUM(BK308:BK316)</f>
        <v>0</v>
      </c>
    </row>
    <row r="308" s="2" customFormat="1" ht="16.5" customHeight="1">
      <c r="A308" s="40"/>
      <c r="B308" s="41"/>
      <c r="C308" s="206" t="s">
        <v>483</v>
      </c>
      <c r="D308" s="206" t="s">
        <v>140</v>
      </c>
      <c r="E308" s="207" t="s">
        <v>484</v>
      </c>
      <c r="F308" s="208" t="s">
        <v>485</v>
      </c>
      <c r="G308" s="209" t="s">
        <v>143</v>
      </c>
      <c r="H308" s="210">
        <v>90.549999999999997</v>
      </c>
      <c r="I308" s="211"/>
      <c r="J308" s="212">
        <f>ROUND(I308*H308,2)</f>
        <v>0</v>
      </c>
      <c r="K308" s="208" t="s">
        <v>144</v>
      </c>
      <c r="L308" s="46"/>
      <c r="M308" s="213" t="s">
        <v>19</v>
      </c>
      <c r="N308" s="214" t="s">
        <v>41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0.0030000000000000001</v>
      </c>
      <c r="T308" s="216">
        <f>S308*H308</f>
        <v>0.27165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269</v>
      </c>
      <c r="AT308" s="217" t="s">
        <v>140</v>
      </c>
      <c r="AU308" s="217" t="s">
        <v>146</v>
      </c>
      <c r="AY308" s="19" t="s">
        <v>137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146</v>
      </c>
      <c r="BK308" s="218">
        <f>ROUND(I308*H308,2)</f>
        <v>0</v>
      </c>
      <c r="BL308" s="19" t="s">
        <v>269</v>
      </c>
      <c r="BM308" s="217" t="s">
        <v>486</v>
      </c>
    </row>
    <row r="309" s="2" customFormat="1">
      <c r="A309" s="40"/>
      <c r="B309" s="41"/>
      <c r="C309" s="42"/>
      <c r="D309" s="219" t="s">
        <v>148</v>
      </c>
      <c r="E309" s="42"/>
      <c r="F309" s="220" t="s">
        <v>487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148</v>
      </c>
      <c r="AU309" s="19" t="s">
        <v>146</v>
      </c>
    </row>
    <row r="310" s="2" customFormat="1">
      <c r="A310" s="40"/>
      <c r="B310" s="41"/>
      <c r="C310" s="42"/>
      <c r="D310" s="224" t="s">
        <v>150</v>
      </c>
      <c r="E310" s="42"/>
      <c r="F310" s="225" t="s">
        <v>488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150</v>
      </c>
      <c r="AU310" s="19" t="s">
        <v>146</v>
      </c>
    </row>
    <row r="311" s="13" customFormat="1">
      <c r="A311" s="13"/>
      <c r="B311" s="226"/>
      <c r="C311" s="227"/>
      <c r="D311" s="219" t="s">
        <v>152</v>
      </c>
      <c r="E311" s="228" t="s">
        <v>19</v>
      </c>
      <c r="F311" s="229" t="s">
        <v>467</v>
      </c>
      <c r="G311" s="227"/>
      <c r="H311" s="230">
        <v>29.280000000000001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152</v>
      </c>
      <c r="AU311" s="236" t="s">
        <v>146</v>
      </c>
      <c r="AV311" s="13" t="s">
        <v>146</v>
      </c>
      <c r="AW311" s="13" t="s">
        <v>31</v>
      </c>
      <c r="AX311" s="13" t="s">
        <v>69</v>
      </c>
      <c r="AY311" s="236" t="s">
        <v>137</v>
      </c>
    </row>
    <row r="312" s="13" customFormat="1">
      <c r="A312" s="13"/>
      <c r="B312" s="226"/>
      <c r="C312" s="227"/>
      <c r="D312" s="219" t="s">
        <v>152</v>
      </c>
      <c r="E312" s="228" t="s">
        <v>19</v>
      </c>
      <c r="F312" s="229" t="s">
        <v>468</v>
      </c>
      <c r="G312" s="227"/>
      <c r="H312" s="230">
        <v>13.060000000000001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152</v>
      </c>
      <c r="AU312" s="236" t="s">
        <v>146</v>
      </c>
      <c r="AV312" s="13" t="s">
        <v>146</v>
      </c>
      <c r="AW312" s="13" t="s">
        <v>31</v>
      </c>
      <c r="AX312" s="13" t="s">
        <v>69</v>
      </c>
      <c r="AY312" s="236" t="s">
        <v>137</v>
      </c>
    </row>
    <row r="313" s="13" customFormat="1">
      <c r="A313" s="13"/>
      <c r="B313" s="226"/>
      <c r="C313" s="227"/>
      <c r="D313" s="219" t="s">
        <v>152</v>
      </c>
      <c r="E313" s="228" t="s">
        <v>19</v>
      </c>
      <c r="F313" s="229" t="s">
        <v>469</v>
      </c>
      <c r="G313" s="227"/>
      <c r="H313" s="230">
        <v>10.66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152</v>
      </c>
      <c r="AU313" s="236" t="s">
        <v>146</v>
      </c>
      <c r="AV313" s="13" t="s">
        <v>146</v>
      </c>
      <c r="AW313" s="13" t="s">
        <v>31</v>
      </c>
      <c r="AX313" s="13" t="s">
        <v>69</v>
      </c>
      <c r="AY313" s="236" t="s">
        <v>137</v>
      </c>
    </row>
    <row r="314" s="13" customFormat="1">
      <c r="A314" s="13"/>
      <c r="B314" s="226"/>
      <c r="C314" s="227"/>
      <c r="D314" s="219" t="s">
        <v>152</v>
      </c>
      <c r="E314" s="228" t="s">
        <v>19</v>
      </c>
      <c r="F314" s="229" t="s">
        <v>470</v>
      </c>
      <c r="G314" s="227"/>
      <c r="H314" s="230">
        <v>19.949999999999999</v>
      </c>
      <c r="I314" s="231"/>
      <c r="J314" s="227"/>
      <c r="K314" s="227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152</v>
      </c>
      <c r="AU314" s="236" t="s">
        <v>146</v>
      </c>
      <c r="AV314" s="13" t="s">
        <v>146</v>
      </c>
      <c r="AW314" s="13" t="s">
        <v>31</v>
      </c>
      <c r="AX314" s="13" t="s">
        <v>69</v>
      </c>
      <c r="AY314" s="236" t="s">
        <v>137</v>
      </c>
    </row>
    <row r="315" s="13" customFormat="1">
      <c r="A315" s="13"/>
      <c r="B315" s="226"/>
      <c r="C315" s="227"/>
      <c r="D315" s="219" t="s">
        <v>152</v>
      </c>
      <c r="E315" s="228" t="s">
        <v>19</v>
      </c>
      <c r="F315" s="229" t="s">
        <v>471</v>
      </c>
      <c r="G315" s="227"/>
      <c r="H315" s="230">
        <v>17.600000000000001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152</v>
      </c>
      <c r="AU315" s="236" t="s">
        <v>146</v>
      </c>
      <c r="AV315" s="13" t="s">
        <v>146</v>
      </c>
      <c r="AW315" s="13" t="s">
        <v>31</v>
      </c>
      <c r="AX315" s="13" t="s">
        <v>69</v>
      </c>
      <c r="AY315" s="236" t="s">
        <v>137</v>
      </c>
    </row>
    <row r="316" s="14" customFormat="1">
      <c r="A316" s="14"/>
      <c r="B316" s="237"/>
      <c r="C316" s="238"/>
      <c r="D316" s="219" t="s">
        <v>152</v>
      </c>
      <c r="E316" s="239" t="s">
        <v>19</v>
      </c>
      <c r="F316" s="240" t="s">
        <v>190</v>
      </c>
      <c r="G316" s="238"/>
      <c r="H316" s="241">
        <v>90.550000000000011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152</v>
      </c>
      <c r="AU316" s="247" t="s">
        <v>146</v>
      </c>
      <c r="AV316" s="14" t="s">
        <v>145</v>
      </c>
      <c r="AW316" s="14" t="s">
        <v>31</v>
      </c>
      <c r="AX316" s="14" t="s">
        <v>77</v>
      </c>
      <c r="AY316" s="247" t="s">
        <v>137</v>
      </c>
    </row>
    <row r="317" s="12" customFormat="1" ht="22.8" customHeight="1">
      <c r="A317" s="12"/>
      <c r="B317" s="190"/>
      <c r="C317" s="191"/>
      <c r="D317" s="192" t="s">
        <v>68</v>
      </c>
      <c r="E317" s="204" t="s">
        <v>489</v>
      </c>
      <c r="F317" s="204" t="s">
        <v>490</v>
      </c>
      <c r="G317" s="191"/>
      <c r="H317" s="191"/>
      <c r="I317" s="194"/>
      <c r="J317" s="205">
        <f>BK317</f>
        <v>0</v>
      </c>
      <c r="K317" s="191"/>
      <c r="L317" s="196"/>
      <c r="M317" s="197"/>
      <c r="N317" s="198"/>
      <c r="O317" s="198"/>
      <c r="P317" s="199">
        <f>SUM(P318:P320)</f>
        <v>0</v>
      </c>
      <c r="Q317" s="198"/>
      <c r="R317" s="199">
        <f>SUM(R318:R320)</f>
        <v>0</v>
      </c>
      <c r="S317" s="198"/>
      <c r="T317" s="200">
        <f>SUM(T318:T320)</f>
        <v>0.23999999999999999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1" t="s">
        <v>146</v>
      </c>
      <c r="AT317" s="202" t="s">
        <v>68</v>
      </c>
      <c r="AU317" s="202" t="s">
        <v>77</v>
      </c>
      <c r="AY317" s="201" t="s">
        <v>137</v>
      </c>
      <c r="BK317" s="203">
        <f>SUM(BK318:BK320)</f>
        <v>0</v>
      </c>
    </row>
    <row r="318" s="2" customFormat="1" ht="16.5" customHeight="1">
      <c r="A318" s="40"/>
      <c r="B318" s="41"/>
      <c r="C318" s="206" t="s">
        <v>491</v>
      </c>
      <c r="D318" s="206" t="s">
        <v>140</v>
      </c>
      <c r="E318" s="207" t="s">
        <v>492</v>
      </c>
      <c r="F318" s="208" t="s">
        <v>493</v>
      </c>
      <c r="G318" s="209" t="s">
        <v>215</v>
      </c>
      <c r="H318" s="210">
        <v>3</v>
      </c>
      <c r="I318" s="211"/>
      <c r="J318" s="212">
        <f>ROUND(I318*H318,2)</f>
        <v>0</v>
      </c>
      <c r="K318" s="208" t="s">
        <v>144</v>
      </c>
      <c r="L318" s="46"/>
      <c r="M318" s="213" t="s">
        <v>19</v>
      </c>
      <c r="N318" s="214" t="s">
        <v>41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0.080000000000000002</v>
      </c>
      <c r="T318" s="216">
        <f>S318*H318</f>
        <v>0.23999999999999999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269</v>
      </c>
      <c r="AT318" s="217" t="s">
        <v>140</v>
      </c>
      <c r="AU318" s="217" t="s">
        <v>146</v>
      </c>
      <c r="AY318" s="19" t="s">
        <v>137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146</v>
      </c>
      <c r="BK318" s="218">
        <f>ROUND(I318*H318,2)</f>
        <v>0</v>
      </c>
      <c r="BL318" s="19" t="s">
        <v>269</v>
      </c>
      <c r="BM318" s="217" t="s">
        <v>494</v>
      </c>
    </row>
    <row r="319" s="2" customFormat="1">
      <c r="A319" s="40"/>
      <c r="B319" s="41"/>
      <c r="C319" s="42"/>
      <c r="D319" s="219" t="s">
        <v>148</v>
      </c>
      <c r="E319" s="42"/>
      <c r="F319" s="220" t="s">
        <v>493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148</v>
      </c>
      <c r="AU319" s="19" t="s">
        <v>146</v>
      </c>
    </row>
    <row r="320" s="2" customFormat="1">
      <c r="A320" s="40"/>
      <c r="B320" s="41"/>
      <c r="C320" s="42"/>
      <c r="D320" s="224" t="s">
        <v>150</v>
      </c>
      <c r="E320" s="42"/>
      <c r="F320" s="225" t="s">
        <v>495</v>
      </c>
      <c r="G320" s="42"/>
      <c r="H320" s="42"/>
      <c r="I320" s="221"/>
      <c r="J320" s="42"/>
      <c r="K320" s="42"/>
      <c r="L320" s="46"/>
      <c r="M320" s="258"/>
      <c r="N320" s="259"/>
      <c r="O320" s="260"/>
      <c r="P320" s="260"/>
      <c r="Q320" s="260"/>
      <c r="R320" s="260"/>
      <c r="S320" s="260"/>
      <c r="T320" s="261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150</v>
      </c>
      <c r="AU320" s="19" t="s">
        <v>146</v>
      </c>
    </row>
    <row r="321" s="2" customFormat="1" ht="6.96" customHeight="1">
      <c r="A321" s="40"/>
      <c r="B321" s="61"/>
      <c r="C321" s="62"/>
      <c r="D321" s="62"/>
      <c r="E321" s="62"/>
      <c r="F321" s="62"/>
      <c r="G321" s="62"/>
      <c r="H321" s="62"/>
      <c r="I321" s="62"/>
      <c r="J321" s="62"/>
      <c r="K321" s="62"/>
      <c r="L321" s="46"/>
      <c r="M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</row>
  </sheetData>
  <sheetProtection sheet="1" autoFilter="0" formatColumns="0" formatRows="0" objects="1" scenarios="1" spinCount="100000" saltValue="6gJyXa7z1ECJl6UNUe8rbdmnvPjnVpNV6XhhaZ22hyT16Sjccxio8uLNDvLCCdbzaamPeTJwO3wxWOKQG4vZMw==" hashValue="jAm5ezgbHGgRRttei9EYTRQrhN50LdrEcEwvH82RQKRtmmWoYetuYS+dyiGfd1mdbAu6QZZadhCH08cY4XzfZQ==" algorithmName="SHA-512" password="CC35"/>
  <autoFilter ref="C90:K320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4_01/962031132"/>
    <hyperlink ref="F100" r:id="rId2" display="https://podminky.urs.cz/item/CS_URS_2024_01/965042131"/>
    <hyperlink ref="F104" r:id="rId3" display="https://podminky.urs.cz/item/CS_URS_2024_01/965081112"/>
    <hyperlink ref="F108" r:id="rId4" display="https://podminky.urs.cz/item/CS_URS_2024_01/965081223"/>
    <hyperlink ref="F112" r:id="rId5" display="https://podminky.urs.cz/item/CS_URS_2024_01/965082933"/>
    <hyperlink ref="F126" r:id="rId6" display="https://podminky.urs.cz/item/CS_URS_2024_01/965083121"/>
    <hyperlink ref="F130" r:id="rId7" display="https://podminky.urs.cz/item/CS_URS_2024_01/968072455"/>
    <hyperlink ref="F134" r:id="rId8" display="https://podminky.urs.cz/item/CS_URS_2024_01/969041111"/>
    <hyperlink ref="F138" r:id="rId9" display="https://podminky.urs.cz/item/CS_URS_2024_01/971033431"/>
    <hyperlink ref="F142" r:id="rId10" display="https://podminky.urs.cz/item/CS_URS_2024_01/971033531"/>
    <hyperlink ref="F149" r:id="rId11" display="https://podminky.urs.cz/item/CS_URS_2024_01/971033651"/>
    <hyperlink ref="F153" r:id="rId12" display="https://podminky.urs.cz/item/CS_URS_2024_01/972085391"/>
    <hyperlink ref="F157" r:id="rId13" display="https://podminky.urs.cz/item/CS_URS_2024_01/974031126"/>
    <hyperlink ref="F168" r:id="rId14" display="https://podminky.urs.cz/item/CS_URS_2024_01/974031132"/>
    <hyperlink ref="F172" r:id="rId15" display="https://podminky.urs.cz/item/CS_URS_2024_01/974031143"/>
    <hyperlink ref="F176" r:id="rId16" display="https://podminky.urs.cz/item/CS_URS_2024_01/977132112"/>
    <hyperlink ref="F190" r:id="rId17" display="https://podminky.urs.cz/item/CS_URS_2024_01/977151112"/>
    <hyperlink ref="F197" r:id="rId18" display="https://podminky.urs.cz/item/CS_URS_2024_01/977151121"/>
    <hyperlink ref="F201" r:id="rId19" display="https://podminky.urs.cz/item/CS_URS_2024_01/977332111"/>
    <hyperlink ref="F218" r:id="rId20" display="https://podminky.urs.cz/item/CS_URS_2024_01/978013191"/>
    <hyperlink ref="F229" r:id="rId21" display="https://podminky.urs.cz/item/CS_URS_2024_01/997013211"/>
    <hyperlink ref="F232" r:id="rId22" display="https://podminky.urs.cz/item/CS_URS_2024_01/997013501"/>
    <hyperlink ref="F235" r:id="rId23" display="https://podminky.urs.cz/item/CS_URS_2024_01/997013509"/>
    <hyperlink ref="F239" r:id="rId24" display="https://podminky.urs.cz/item/CS_URS_2024_01/997013603"/>
    <hyperlink ref="F243" r:id="rId25" display="https://podminky.urs.cz/item/CS_URS_2024_01/997013811"/>
    <hyperlink ref="F247" r:id="rId26" display="https://podminky.urs.cz/item/CS_URS_2024_01/997013813"/>
    <hyperlink ref="F252" r:id="rId27" display="https://podminky.urs.cz/item/CS_URS_2024_01/998018001"/>
    <hyperlink ref="F257" r:id="rId28" display="https://podminky.urs.cz/item/CS_URS_2024_01/722170801"/>
    <hyperlink ref="F260" r:id="rId29" display="https://podminky.urs.cz/item/CS_URS_2024_01/722170804"/>
    <hyperlink ref="F264" r:id="rId30" display="https://podminky.urs.cz/item/CS_URS_2024_01/725110811"/>
    <hyperlink ref="F267" r:id="rId31" display="https://podminky.urs.cz/item/CS_URS_2024_01/725210821"/>
    <hyperlink ref="F271" r:id="rId32" display="https://podminky.urs.cz/item/CS_URS_2024_01/741120811"/>
    <hyperlink ref="F275" r:id="rId33" display="https://podminky.urs.cz/item/CS_URS_2024_01/741211823"/>
    <hyperlink ref="F278" r:id="rId34" display="https://podminky.urs.cz/item/CS_URS_2024_01/741211827"/>
    <hyperlink ref="F281" r:id="rId35" display="https://podminky.urs.cz/item/CS_URS_2024_01/741311805"/>
    <hyperlink ref="F284" r:id="rId36" display="https://podminky.urs.cz/item/CS_URS_2024_01/741322815"/>
    <hyperlink ref="F287" r:id="rId37" display="https://podminky.urs.cz/item/CS_URS_2024_01/741372881"/>
    <hyperlink ref="F291" r:id="rId38" display="https://podminky.urs.cz/item/CS_URS_2024_01/762342812"/>
    <hyperlink ref="F295" r:id="rId39" display="https://podminky.urs.cz/item/CS_URS_2024_01/762522811"/>
    <hyperlink ref="F305" r:id="rId40" display="https://podminky.urs.cz/item/CS_URS_2024_01/765111823"/>
    <hyperlink ref="F310" r:id="rId41" display="https://podminky.urs.cz/item/CS_URS_2024_01/776201812"/>
    <hyperlink ref="F320" r:id="rId42" display="https://podminky.urs.cz/item/CS_URS_2024_01/7951218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103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bytu budovy Salavice č.p. 47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496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29. 4. 2024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ROUND((SUM(BE95:BE521)),  2)</f>
        <v>0</v>
      </c>
      <c r="G33" s="40"/>
      <c r="H33" s="40"/>
      <c r="I33" s="150">
        <v>0.20999999999999999</v>
      </c>
      <c r="J33" s="149">
        <f>ROUND(((SUM(BE95:BE521))*I33),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ROUND((SUM(BF95:BF521)),  2)</f>
        <v>0</v>
      </c>
      <c r="G34" s="40"/>
      <c r="H34" s="40"/>
      <c r="I34" s="150">
        <v>0.12</v>
      </c>
      <c r="J34" s="149">
        <f>ROUND(((SUM(BF95:BF521))*I34),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ROUND((SUM(BG95:BG521)),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ROUND((SUM(BH95:BH521)),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ROUND((SUM(BI95:BI521)),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bytu budovy Salavice č.p. 47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102 - ASŘ -byt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29. 4. 2024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J96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497</v>
      </c>
      <c r="E61" s="176"/>
      <c r="F61" s="176"/>
      <c r="G61" s="176"/>
      <c r="H61" s="176"/>
      <c r="I61" s="176"/>
      <c r="J61" s="177">
        <f>J97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498</v>
      </c>
      <c r="E62" s="176"/>
      <c r="F62" s="176"/>
      <c r="G62" s="176"/>
      <c r="H62" s="176"/>
      <c r="I62" s="176"/>
      <c r="J62" s="177">
        <f>J118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111</v>
      </c>
      <c r="E63" s="176"/>
      <c r="F63" s="176"/>
      <c r="G63" s="176"/>
      <c r="H63" s="176"/>
      <c r="I63" s="176"/>
      <c r="J63" s="177">
        <f>J232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113</v>
      </c>
      <c r="E64" s="176"/>
      <c r="F64" s="176"/>
      <c r="G64" s="176"/>
      <c r="H64" s="176"/>
      <c r="I64" s="176"/>
      <c r="J64" s="177">
        <f>J248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114</v>
      </c>
      <c r="E65" s="170"/>
      <c r="F65" s="170"/>
      <c r="G65" s="170"/>
      <c r="H65" s="170"/>
      <c r="I65" s="170"/>
      <c r="J65" s="171">
        <f>J252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499</v>
      </c>
      <c r="E66" s="176"/>
      <c r="F66" s="176"/>
      <c r="G66" s="176"/>
      <c r="H66" s="176"/>
      <c r="I66" s="176"/>
      <c r="J66" s="177">
        <f>J253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500</v>
      </c>
      <c r="E67" s="176"/>
      <c r="F67" s="176"/>
      <c r="G67" s="176"/>
      <c r="H67" s="176"/>
      <c r="I67" s="176"/>
      <c r="J67" s="177">
        <f>J282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501</v>
      </c>
      <c r="E68" s="176"/>
      <c r="F68" s="176"/>
      <c r="G68" s="176"/>
      <c r="H68" s="176"/>
      <c r="I68" s="176"/>
      <c r="J68" s="177">
        <f>J298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502</v>
      </c>
      <c r="E69" s="176"/>
      <c r="F69" s="176"/>
      <c r="G69" s="176"/>
      <c r="H69" s="176"/>
      <c r="I69" s="176"/>
      <c r="J69" s="177">
        <f>J309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503</v>
      </c>
      <c r="E70" s="176"/>
      <c r="F70" s="176"/>
      <c r="G70" s="176"/>
      <c r="H70" s="176"/>
      <c r="I70" s="176"/>
      <c r="J70" s="177">
        <f>J340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120</v>
      </c>
      <c r="E71" s="176"/>
      <c r="F71" s="176"/>
      <c r="G71" s="176"/>
      <c r="H71" s="176"/>
      <c r="I71" s="176"/>
      <c r="J71" s="177">
        <f>J386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504</v>
      </c>
      <c r="E72" s="176"/>
      <c r="F72" s="176"/>
      <c r="G72" s="176"/>
      <c r="H72" s="176"/>
      <c r="I72" s="176"/>
      <c r="J72" s="177">
        <f>J426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505</v>
      </c>
      <c r="E73" s="176"/>
      <c r="F73" s="176"/>
      <c r="G73" s="176"/>
      <c r="H73" s="176"/>
      <c r="I73" s="176"/>
      <c r="J73" s="177">
        <f>J440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506</v>
      </c>
      <c r="E74" s="176"/>
      <c r="F74" s="176"/>
      <c r="G74" s="176"/>
      <c r="H74" s="176"/>
      <c r="I74" s="176"/>
      <c r="J74" s="177">
        <f>J472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507</v>
      </c>
      <c r="E75" s="176"/>
      <c r="F75" s="176"/>
      <c r="G75" s="176"/>
      <c r="H75" s="176"/>
      <c r="I75" s="176"/>
      <c r="J75" s="177">
        <f>J489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122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62" t="str">
        <f>E7</f>
        <v>Oprava bytu budovy Salavice č.p. 47</v>
      </c>
      <c r="F85" s="34"/>
      <c r="G85" s="34"/>
      <c r="H85" s="34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104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102 - ASŘ -byt</v>
      </c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 xml:space="preserve"> </v>
      </c>
      <c r="G89" s="42"/>
      <c r="H89" s="42"/>
      <c r="I89" s="34" t="s">
        <v>23</v>
      </c>
      <c r="J89" s="74" t="str">
        <f>IF(J12="","",J12)</f>
        <v>29. 4. 2024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E15</f>
        <v xml:space="preserve"> </v>
      </c>
      <c r="G91" s="42"/>
      <c r="H91" s="42"/>
      <c r="I91" s="34" t="s">
        <v>30</v>
      </c>
      <c r="J91" s="38" t="str">
        <f>E21</f>
        <v xml:space="preserve"> 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28</v>
      </c>
      <c r="D92" s="42"/>
      <c r="E92" s="42"/>
      <c r="F92" s="29" t="str">
        <f>IF(E18="","",E18)</f>
        <v>Vyplň údaj</v>
      </c>
      <c r="G92" s="42"/>
      <c r="H92" s="42"/>
      <c r="I92" s="34" t="s">
        <v>32</v>
      </c>
      <c r="J92" s="38" t="str">
        <f>E24</f>
        <v xml:space="preserve"> 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9"/>
      <c r="B94" s="180"/>
      <c r="C94" s="181" t="s">
        <v>123</v>
      </c>
      <c r="D94" s="182" t="s">
        <v>54</v>
      </c>
      <c r="E94" s="182" t="s">
        <v>50</v>
      </c>
      <c r="F94" s="182" t="s">
        <v>51</v>
      </c>
      <c r="G94" s="182" t="s">
        <v>124</v>
      </c>
      <c r="H94" s="182" t="s">
        <v>125</v>
      </c>
      <c r="I94" s="182" t="s">
        <v>126</v>
      </c>
      <c r="J94" s="182" t="s">
        <v>108</v>
      </c>
      <c r="K94" s="183" t="s">
        <v>127</v>
      </c>
      <c r="L94" s="184"/>
      <c r="M94" s="94" t="s">
        <v>19</v>
      </c>
      <c r="N94" s="95" t="s">
        <v>39</v>
      </c>
      <c r="O94" s="95" t="s">
        <v>128</v>
      </c>
      <c r="P94" s="95" t="s">
        <v>129</v>
      </c>
      <c r="Q94" s="95" t="s">
        <v>130</v>
      </c>
      <c r="R94" s="95" t="s">
        <v>131</v>
      </c>
      <c r="S94" s="95" t="s">
        <v>132</v>
      </c>
      <c r="T94" s="96" t="s">
        <v>133</v>
      </c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</row>
    <row r="95" s="2" customFormat="1" ht="22.8" customHeight="1">
      <c r="A95" s="40"/>
      <c r="B95" s="41"/>
      <c r="C95" s="101" t="s">
        <v>134</v>
      </c>
      <c r="D95" s="42"/>
      <c r="E95" s="42"/>
      <c r="F95" s="42"/>
      <c r="G95" s="42"/>
      <c r="H95" s="42"/>
      <c r="I95" s="42"/>
      <c r="J95" s="185">
        <f>BK95</f>
        <v>0</v>
      </c>
      <c r="K95" s="42"/>
      <c r="L95" s="46"/>
      <c r="M95" s="97"/>
      <c r="N95" s="186"/>
      <c r="O95" s="98"/>
      <c r="P95" s="187">
        <f>P96+P252</f>
        <v>0</v>
      </c>
      <c r="Q95" s="98"/>
      <c r="R95" s="187">
        <f>R96+R252</f>
        <v>23.480301310000005</v>
      </c>
      <c r="S95" s="98"/>
      <c r="T95" s="188">
        <f>T96+T252</f>
        <v>0.05681742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68</v>
      </c>
      <c r="AU95" s="19" t="s">
        <v>109</v>
      </c>
      <c r="BK95" s="189">
        <f>BK96+BK252</f>
        <v>0</v>
      </c>
    </row>
    <row r="96" s="12" customFormat="1" ht="25.92" customHeight="1">
      <c r="A96" s="12"/>
      <c r="B96" s="190"/>
      <c r="C96" s="191"/>
      <c r="D96" s="192" t="s">
        <v>68</v>
      </c>
      <c r="E96" s="193" t="s">
        <v>135</v>
      </c>
      <c r="F96" s="193" t="s">
        <v>136</v>
      </c>
      <c r="G96" s="191"/>
      <c r="H96" s="191"/>
      <c r="I96" s="194"/>
      <c r="J96" s="195">
        <f>BK96</f>
        <v>0</v>
      </c>
      <c r="K96" s="191"/>
      <c r="L96" s="196"/>
      <c r="M96" s="197"/>
      <c r="N96" s="198"/>
      <c r="O96" s="198"/>
      <c r="P96" s="199">
        <f>P97+P118+P232+P248</f>
        <v>0</v>
      </c>
      <c r="Q96" s="198"/>
      <c r="R96" s="199">
        <f>R97+R118+R232+R248</f>
        <v>20.740951790000004</v>
      </c>
      <c r="S96" s="198"/>
      <c r="T96" s="200">
        <f>T97+T118+T232+T248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77</v>
      </c>
      <c r="AT96" s="202" t="s">
        <v>68</v>
      </c>
      <c r="AU96" s="202" t="s">
        <v>69</v>
      </c>
      <c r="AY96" s="201" t="s">
        <v>137</v>
      </c>
      <c r="BK96" s="203">
        <f>BK97+BK118+BK232+BK248</f>
        <v>0</v>
      </c>
    </row>
    <row r="97" s="12" customFormat="1" ht="22.8" customHeight="1">
      <c r="A97" s="12"/>
      <c r="B97" s="190"/>
      <c r="C97" s="191"/>
      <c r="D97" s="192" t="s">
        <v>68</v>
      </c>
      <c r="E97" s="204" t="s">
        <v>161</v>
      </c>
      <c r="F97" s="204" t="s">
        <v>508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SUM(P98:P117)</f>
        <v>0</v>
      </c>
      <c r="Q97" s="198"/>
      <c r="R97" s="199">
        <f>SUM(R98:R117)</f>
        <v>3.66748034</v>
      </c>
      <c r="S97" s="198"/>
      <c r="T97" s="200">
        <f>SUM(T98:T117)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77</v>
      </c>
      <c r="AT97" s="202" t="s">
        <v>68</v>
      </c>
      <c r="AU97" s="202" t="s">
        <v>77</v>
      </c>
      <c r="AY97" s="201" t="s">
        <v>137</v>
      </c>
      <c r="BK97" s="203">
        <f>SUM(BK98:BK117)</f>
        <v>0</v>
      </c>
    </row>
    <row r="98" s="2" customFormat="1" ht="21.75" customHeight="1">
      <c r="A98" s="40"/>
      <c r="B98" s="41"/>
      <c r="C98" s="206" t="s">
        <v>77</v>
      </c>
      <c r="D98" s="206" t="s">
        <v>140</v>
      </c>
      <c r="E98" s="207" t="s">
        <v>509</v>
      </c>
      <c r="F98" s="208" t="s">
        <v>510</v>
      </c>
      <c r="G98" s="209" t="s">
        <v>215</v>
      </c>
      <c r="H98" s="210">
        <v>4</v>
      </c>
      <c r="I98" s="211"/>
      <c r="J98" s="212">
        <f>ROUND(I98*H98,2)</f>
        <v>0</v>
      </c>
      <c r="K98" s="208" t="s">
        <v>144</v>
      </c>
      <c r="L98" s="46"/>
      <c r="M98" s="213" t="s">
        <v>19</v>
      </c>
      <c r="N98" s="214" t="s">
        <v>41</v>
      </c>
      <c r="O98" s="86"/>
      <c r="P98" s="215">
        <f>O98*H98</f>
        <v>0</v>
      </c>
      <c r="Q98" s="215">
        <v>0.12021</v>
      </c>
      <c r="R98" s="215">
        <f>Q98*H98</f>
        <v>0.48083999999999999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145</v>
      </c>
      <c r="AT98" s="217" t="s">
        <v>140</v>
      </c>
      <c r="AU98" s="217" t="s">
        <v>146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146</v>
      </c>
      <c r="BK98" s="218">
        <f>ROUND(I98*H98,2)</f>
        <v>0</v>
      </c>
      <c r="BL98" s="19" t="s">
        <v>145</v>
      </c>
      <c r="BM98" s="217" t="s">
        <v>511</v>
      </c>
    </row>
    <row r="99" s="2" customFormat="1">
      <c r="A99" s="40"/>
      <c r="B99" s="41"/>
      <c r="C99" s="42"/>
      <c r="D99" s="219" t="s">
        <v>148</v>
      </c>
      <c r="E99" s="42"/>
      <c r="F99" s="220" t="s">
        <v>512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148</v>
      </c>
      <c r="AU99" s="19" t="s">
        <v>146</v>
      </c>
    </row>
    <row r="100" s="2" customFormat="1">
      <c r="A100" s="40"/>
      <c r="B100" s="41"/>
      <c r="C100" s="42"/>
      <c r="D100" s="224" t="s">
        <v>150</v>
      </c>
      <c r="E100" s="42"/>
      <c r="F100" s="225" t="s">
        <v>513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146</v>
      </c>
    </row>
    <row r="101" s="13" customFormat="1">
      <c r="A101" s="13"/>
      <c r="B101" s="226"/>
      <c r="C101" s="227"/>
      <c r="D101" s="219" t="s">
        <v>152</v>
      </c>
      <c r="E101" s="228" t="s">
        <v>19</v>
      </c>
      <c r="F101" s="229" t="s">
        <v>514</v>
      </c>
      <c r="G101" s="227"/>
      <c r="H101" s="230">
        <v>3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152</v>
      </c>
      <c r="AU101" s="236" t="s">
        <v>146</v>
      </c>
      <c r="AV101" s="13" t="s">
        <v>146</v>
      </c>
      <c r="AW101" s="13" t="s">
        <v>31</v>
      </c>
      <c r="AX101" s="13" t="s">
        <v>69</v>
      </c>
      <c r="AY101" s="236" t="s">
        <v>137</v>
      </c>
    </row>
    <row r="102" s="13" customFormat="1">
      <c r="A102" s="13"/>
      <c r="B102" s="226"/>
      <c r="C102" s="227"/>
      <c r="D102" s="219" t="s">
        <v>152</v>
      </c>
      <c r="E102" s="228" t="s">
        <v>19</v>
      </c>
      <c r="F102" s="229" t="s">
        <v>515</v>
      </c>
      <c r="G102" s="227"/>
      <c r="H102" s="230">
        <v>1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152</v>
      </c>
      <c r="AU102" s="236" t="s">
        <v>146</v>
      </c>
      <c r="AV102" s="13" t="s">
        <v>146</v>
      </c>
      <c r="AW102" s="13" t="s">
        <v>31</v>
      </c>
      <c r="AX102" s="13" t="s">
        <v>69</v>
      </c>
      <c r="AY102" s="236" t="s">
        <v>137</v>
      </c>
    </row>
    <row r="103" s="14" customFormat="1">
      <c r="A103" s="14"/>
      <c r="B103" s="237"/>
      <c r="C103" s="238"/>
      <c r="D103" s="219" t="s">
        <v>152</v>
      </c>
      <c r="E103" s="239" t="s">
        <v>19</v>
      </c>
      <c r="F103" s="240" t="s">
        <v>190</v>
      </c>
      <c r="G103" s="238"/>
      <c r="H103" s="241">
        <v>4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152</v>
      </c>
      <c r="AU103" s="247" t="s">
        <v>146</v>
      </c>
      <c r="AV103" s="14" t="s">
        <v>145</v>
      </c>
      <c r="AW103" s="14" t="s">
        <v>31</v>
      </c>
      <c r="AX103" s="14" t="s">
        <v>77</v>
      </c>
      <c r="AY103" s="247" t="s">
        <v>137</v>
      </c>
    </row>
    <row r="104" s="2" customFormat="1" ht="16.5" customHeight="1">
      <c r="A104" s="40"/>
      <c r="B104" s="41"/>
      <c r="C104" s="206" t="s">
        <v>146</v>
      </c>
      <c r="D104" s="206" t="s">
        <v>140</v>
      </c>
      <c r="E104" s="207" t="s">
        <v>516</v>
      </c>
      <c r="F104" s="208" t="s">
        <v>517</v>
      </c>
      <c r="G104" s="209" t="s">
        <v>215</v>
      </c>
      <c r="H104" s="210">
        <v>3</v>
      </c>
      <c r="I104" s="211"/>
      <c r="J104" s="212">
        <f>ROUND(I104*H104,2)</f>
        <v>0</v>
      </c>
      <c r="K104" s="208" t="s">
        <v>144</v>
      </c>
      <c r="L104" s="46"/>
      <c r="M104" s="213" t="s">
        <v>19</v>
      </c>
      <c r="N104" s="214" t="s">
        <v>41</v>
      </c>
      <c r="O104" s="86"/>
      <c r="P104" s="215">
        <f>O104*H104</f>
        <v>0</v>
      </c>
      <c r="Q104" s="215">
        <v>0.02588</v>
      </c>
      <c r="R104" s="215">
        <f>Q104*H104</f>
        <v>0.077640000000000001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145</v>
      </c>
      <c r="AT104" s="217" t="s">
        <v>140</v>
      </c>
      <c r="AU104" s="217" t="s">
        <v>146</v>
      </c>
      <c r="AY104" s="19" t="s">
        <v>137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146</v>
      </c>
      <c r="BK104" s="218">
        <f>ROUND(I104*H104,2)</f>
        <v>0</v>
      </c>
      <c r="BL104" s="19" t="s">
        <v>145</v>
      </c>
      <c r="BM104" s="217" t="s">
        <v>518</v>
      </c>
    </row>
    <row r="105" s="2" customFormat="1">
      <c r="A105" s="40"/>
      <c r="B105" s="41"/>
      <c r="C105" s="42"/>
      <c r="D105" s="219" t="s">
        <v>148</v>
      </c>
      <c r="E105" s="42"/>
      <c r="F105" s="220" t="s">
        <v>519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148</v>
      </c>
      <c r="AU105" s="19" t="s">
        <v>146</v>
      </c>
    </row>
    <row r="106" s="2" customFormat="1">
      <c r="A106" s="40"/>
      <c r="B106" s="41"/>
      <c r="C106" s="42"/>
      <c r="D106" s="224" t="s">
        <v>150</v>
      </c>
      <c r="E106" s="42"/>
      <c r="F106" s="225" t="s">
        <v>520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150</v>
      </c>
      <c r="AU106" s="19" t="s">
        <v>146</v>
      </c>
    </row>
    <row r="107" s="13" customFormat="1">
      <c r="A107" s="13"/>
      <c r="B107" s="226"/>
      <c r="C107" s="227"/>
      <c r="D107" s="219" t="s">
        <v>152</v>
      </c>
      <c r="E107" s="228" t="s">
        <v>19</v>
      </c>
      <c r="F107" s="229" t="s">
        <v>521</v>
      </c>
      <c r="G107" s="227"/>
      <c r="H107" s="230">
        <v>3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152</v>
      </c>
      <c r="AU107" s="236" t="s">
        <v>146</v>
      </c>
      <c r="AV107" s="13" t="s">
        <v>146</v>
      </c>
      <c r="AW107" s="13" t="s">
        <v>31</v>
      </c>
      <c r="AX107" s="13" t="s">
        <v>77</v>
      </c>
      <c r="AY107" s="236" t="s">
        <v>137</v>
      </c>
    </row>
    <row r="108" s="2" customFormat="1" ht="16.5" customHeight="1">
      <c r="A108" s="40"/>
      <c r="B108" s="41"/>
      <c r="C108" s="262" t="s">
        <v>161</v>
      </c>
      <c r="D108" s="262" t="s">
        <v>522</v>
      </c>
      <c r="E108" s="263" t="s">
        <v>523</v>
      </c>
      <c r="F108" s="264" t="s">
        <v>524</v>
      </c>
      <c r="G108" s="265" t="s">
        <v>215</v>
      </c>
      <c r="H108" s="266">
        <v>3</v>
      </c>
      <c r="I108" s="267"/>
      <c r="J108" s="268">
        <f>ROUND(I108*H108,2)</f>
        <v>0</v>
      </c>
      <c r="K108" s="264" t="s">
        <v>144</v>
      </c>
      <c r="L108" s="269"/>
      <c r="M108" s="270" t="s">
        <v>19</v>
      </c>
      <c r="N108" s="271" t="s">
        <v>41</v>
      </c>
      <c r="O108" s="86"/>
      <c r="P108" s="215">
        <f>O108*H108</f>
        <v>0</v>
      </c>
      <c r="Q108" s="215">
        <v>0.041000000000000002</v>
      </c>
      <c r="R108" s="215">
        <f>Q108*H108</f>
        <v>0.123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205</v>
      </c>
      <c r="AT108" s="217" t="s">
        <v>522</v>
      </c>
      <c r="AU108" s="217" t="s">
        <v>146</v>
      </c>
      <c r="AY108" s="19" t="s">
        <v>137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146</v>
      </c>
      <c r="BK108" s="218">
        <f>ROUND(I108*H108,2)</f>
        <v>0</v>
      </c>
      <c r="BL108" s="19" t="s">
        <v>145</v>
      </c>
      <c r="BM108" s="217" t="s">
        <v>525</v>
      </c>
    </row>
    <row r="109" s="2" customFormat="1">
      <c r="A109" s="40"/>
      <c r="B109" s="41"/>
      <c r="C109" s="42"/>
      <c r="D109" s="219" t="s">
        <v>148</v>
      </c>
      <c r="E109" s="42"/>
      <c r="F109" s="220" t="s">
        <v>524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148</v>
      </c>
      <c r="AU109" s="19" t="s">
        <v>146</v>
      </c>
    </row>
    <row r="110" s="2" customFormat="1" ht="16.5" customHeight="1">
      <c r="A110" s="40"/>
      <c r="B110" s="41"/>
      <c r="C110" s="206" t="s">
        <v>145</v>
      </c>
      <c r="D110" s="206" t="s">
        <v>140</v>
      </c>
      <c r="E110" s="207" t="s">
        <v>526</v>
      </c>
      <c r="F110" s="208" t="s">
        <v>527</v>
      </c>
      <c r="G110" s="209" t="s">
        <v>143</v>
      </c>
      <c r="H110" s="210">
        <v>19.273</v>
      </c>
      <c r="I110" s="211"/>
      <c r="J110" s="212">
        <f>ROUND(I110*H110,2)</f>
        <v>0</v>
      </c>
      <c r="K110" s="208" t="s">
        <v>144</v>
      </c>
      <c r="L110" s="46"/>
      <c r="M110" s="213" t="s">
        <v>19</v>
      </c>
      <c r="N110" s="214" t="s">
        <v>41</v>
      </c>
      <c r="O110" s="86"/>
      <c r="P110" s="215">
        <f>O110*H110</f>
        <v>0</v>
      </c>
      <c r="Q110" s="215">
        <v>0.082580000000000001</v>
      </c>
      <c r="R110" s="215">
        <f>Q110*H110</f>
        <v>1.5915643399999999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145</v>
      </c>
      <c r="AT110" s="217" t="s">
        <v>140</v>
      </c>
      <c r="AU110" s="217" t="s">
        <v>146</v>
      </c>
      <c r="AY110" s="19" t="s">
        <v>137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146</v>
      </c>
      <c r="BK110" s="218">
        <f>ROUND(I110*H110,2)</f>
        <v>0</v>
      </c>
      <c r="BL110" s="19" t="s">
        <v>145</v>
      </c>
      <c r="BM110" s="217" t="s">
        <v>528</v>
      </c>
    </row>
    <row r="111" s="2" customFormat="1">
      <c r="A111" s="40"/>
      <c r="B111" s="41"/>
      <c r="C111" s="42"/>
      <c r="D111" s="219" t="s">
        <v>148</v>
      </c>
      <c r="E111" s="42"/>
      <c r="F111" s="220" t="s">
        <v>529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148</v>
      </c>
      <c r="AU111" s="19" t="s">
        <v>146</v>
      </c>
    </row>
    <row r="112" s="2" customFormat="1">
      <c r="A112" s="40"/>
      <c r="B112" s="41"/>
      <c r="C112" s="42"/>
      <c r="D112" s="224" t="s">
        <v>150</v>
      </c>
      <c r="E112" s="42"/>
      <c r="F112" s="225" t="s">
        <v>530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150</v>
      </c>
      <c r="AU112" s="19" t="s">
        <v>146</v>
      </c>
    </row>
    <row r="113" s="13" customFormat="1">
      <c r="A113" s="13"/>
      <c r="B113" s="226"/>
      <c r="C113" s="227"/>
      <c r="D113" s="219" t="s">
        <v>152</v>
      </c>
      <c r="E113" s="228" t="s">
        <v>19</v>
      </c>
      <c r="F113" s="229" t="s">
        <v>531</v>
      </c>
      <c r="G113" s="227"/>
      <c r="H113" s="230">
        <v>19.273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152</v>
      </c>
      <c r="AU113" s="236" t="s">
        <v>146</v>
      </c>
      <c r="AV113" s="13" t="s">
        <v>146</v>
      </c>
      <c r="AW113" s="13" t="s">
        <v>31</v>
      </c>
      <c r="AX113" s="13" t="s">
        <v>77</v>
      </c>
      <c r="AY113" s="236" t="s">
        <v>137</v>
      </c>
    </row>
    <row r="114" s="2" customFormat="1" ht="16.5" customHeight="1">
      <c r="A114" s="40"/>
      <c r="B114" s="41"/>
      <c r="C114" s="206" t="s">
        <v>174</v>
      </c>
      <c r="D114" s="206" t="s">
        <v>140</v>
      </c>
      <c r="E114" s="207" t="s">
        <v>532</v>
      </c>
      <c r="F114" s="208" t="s">
        <v>533</v>
      </c>
      <c r="G114" s="209" t="s">
        <v>143</v>
      </c>
      <c r="H114" s="210">
        <v>11.6</v>
      </c>
      <c r="I114" s="211"/>
      <c r="J114" s="212">
        <f>ROUND(I114*H114,2)</f>
        <v>0</v>
      </c>
      <c r="K114" s="208" t="s">
        <v>144</v>
      </c>
      <c r="L114" s="46"/>
      <c r="M114" s="213" t="s">
        <v>19</v>
      </c>
      <c r="N114" s="214" t="s">
        <v>41</v>
      </c>
      <c r="O114" s="86"/>
      <c r="P114" s="215">
        <f>O114*H114</f>
        <v>0</v>
      </c>
      <c r="Q114" s="215">
        <v>0.12021</v>
      </c>
      <c r="R114" s="215">
        <f>Q114*H114</f>
        <v>1.394436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145</v>
      </c>
      <c r="AT114" s="217" t="s">
        <v>140</v>
      </c>
      <c r="AU114" s="217" t="s">
        <v>146</v>
      </c>
      <c r="AY114" s="19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146</v>
      </c>
      <c r="BK114" s="218">
        <f>ROUND(I114*H114,2)</f>
        <v>0</v>
      </c>
      <c r="BL114" s="19" t="s">
        <v>145</v>
      </c>
      <c r="BM114" s="217" t="s">
        <v>534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535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148</v>
      </c>
      <c r="AU115" s="19" t="s">
        <v>146</v>
      </c>
    </row>
    <row r="116" s="2" customFormat="1">
      <c r="A116" s="40"/>
      <c r="B116" s="41"/>
      <c r="C116" s="42"/>
      <c r="D116" s="224" t="s">
        <v>150</v>
      </c>
      <c r="E116" s="42"/>
      <c r="F116" s="225" t="s">
        <v>536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150</v>
      </c>
      <c r="AU116" s="19" t="s">
        <v>146</v>
      </c>
    </row>
    <row r="117" s="13" customFormat="1">
      <c r="A117" s="13"/>
      <c r="B117" s="226"/>
      <c r="C117" s="227"/>
      <c r="D117" s="219" t="s">
        <v>152</v>
      </c>
      <c r="E117" s="228" t="s">
        <v>19</v>
      </c>
      <c r="F117" s="229" t="s">
        <v>537</v>
      </c>
      <c r="G117" s="227"/>
      <c r="H117" s="230">
        <v>11.6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152</v>
      </c>
      <c r="AU117" s="236" t="s">
        <v>146</v>
      </c>
      <c r="AV117" s="13" t="s">
        <v>146</v>
      </c>
      <c r="AW117" s="13" t="s">
        <v>31</v>
      </c>
      <c r="AX117" s="13" t="s">
        <v>77</v>
      </c>
      <c r="AY117" s="236" t="s">
        <v>137</v>
      </c>
    </row>
    <row r="118" s="12" customFormat="1" ht="22.8" customHeight="1">
      <c r="A118" s="12"/>
      <c r="B118" s="190"/>
      <c r="C118" s="191"/>
      <c r="D118" s="192" t="s">
        <v>68</v>
      </c>
      <c r="E118" s="204" t="s">
        <v>191</v>
      </c>
      <c r="F118" s="204" t="s">
        <v>538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SUM(P119:P231)</f>
        <v>0</v>
      </c>
      <c r="Q118" s="198"/>
      <c r="R118" s="199">
        <f>SUM(R119:R231)</f>
        <v>17.069496650000001</v>
      </c>
      <c r="S118" s="198"/>
      <c r="T118" s="200">
        <f>SUM(T119:T231)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77</v>
      </c>
      <c r="AT118" s="202" t="s">
        <v>68</v>
      </c>
      <c r="AU118" s="202" t="s">
        <v>77</v>
      </c>
      <c r="AY118" s="201" t="s">
        <v>137</v>
      </c>
      <c r="BK118" s="203">
        <f>SUM(BK119:BK231)</f>
        <v>0</v>
      </c>
    </row>
    <row r="119" s="2" customFormat="1" ht="16.5" customHeight="1">
      <c r="A119" s="40"/>
      <c r="B119" s="41"/>
      <c r="C119" s="206" t="s">
        <v>191</v>
      </c>
      <c r="D119" s="206" t="s">
        <v>140</v>
      </c>
      <c r="E119" s="207" t="s">
        <v>539</v>
      </c>
      <c r="F119" s="208" t="s">
        <v>540</v>
      </c>
      <c r="G119" s="209" t="s">
        <v>143</v>
      </c>
      <c r="H119" s="210">
        <v>110.184</v>
      </c>
      <c r="I119" s="211"/>
      <c r="J119" s="212">
        <f>ROUND(I119*H119,2)</f>
        <v>0</v>
      </c>
      <c r="K119" s="208" t="s">
        <v>144</v>
      </c>
      <c r="L119" s="46"/>
      <c r="M119" s="213" t="s">
        <v>19</v>
      </c>
      <c r="N119" s="214" t="s">
        <v>41</v>
      </c>
      <c r="O119" s="86"/>
      <c r="P119" s="215">
        <f>O119*H119</f>
        <v>0</v>
      </c>
      <c r="Q119" s="215">
        <v>0.0064999999999999997</v>
      </c>
      <c r="R119" s="215">
        <f>Q119*H119</f>
        <v>0.71619599999999994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145</v>
      </c>
      <c r="AT119" s="217" t="s">
        <v>140</v>
      </c>
      <c r="AU119" s="217" t="s">
        <v>146</v>
      </c>
      <c r="AY119" s="19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146</v>
      </c>
      <c r="BK119" s="218">
        <f>ROUND(I119*H119,2)</f>
        <v>0</v>
      </c>
      <c r="BL119" s="19" t="s">
        <v>145</v>
      </c>
      <c r="BM119" s="217" t="s">
        <v>541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542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148</v>
      </c>
      <c r="AU120" s="19" t="s">
        <v>146</v>
      </c>
    </row>
    <row r="121" s="2" customFormat="1">
      <c r="A121" s="40"/>
      <c r="B121" s="41"/>
      <c r="C121" s="42"/>
      <c r="D121" s="224" t="s">
        <v>150</v>
      </c>
      <c r="E121" s="42"/>
      <c r="F121" s="225" t="s">
        <v>543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150</v>
      </c>
      <c r="AU121" s="19" t="s">
        <v>146</v>
      </c>
    </row>
    <row r="122" s="13" customFormat="1">
      <c r="A122" s="13"/>
      <c r="B122" s="226"/>
      <c r="C122" s="227"/>
      <c r="D122" s="219" t="s">
        <v>152</v>
      </c>
      <c r="E122" s="228" t="s">
        <v>19</v>
      </c>
      <c r="F122" s="229" t="s">
        <v>544</v>
      </c>
      <c r="G122" s="227"/>
      <c r="H122" s="230">
        <v>120.93000000000001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152</v>
      </c>
      <c r="AU122" s="236" t="s">
        <v>146</v>
      </c>
      <c r="AV122" s="13" t="s">
        <v>146</v>
      </c>
      <c r="AW122" s="13" t="s">
        <v>31</v>
      </c>
      <c r="AX122" s="13" t="s">
        <v>69</v>
      </c>
      <c r="AY122" s="236" t="s">
        <v>137</v>
      </c>
    </row>
    <row r="123" s="13" customFormat="1">
      <c r="A123" s="13"/>
      <c r="B123" s="226"/>
      <c r="C123" s="227"/>
      <c r="D123" s="219" t="s">
        <v>152</v>
      </c>
      <c r="E123" s="228" t="s">
        <v>19</v>
      </c>
      <c r="F123" s="229" t="s">
        <v>545</v>
      </c>
      <c r="G123" s="227"/>
      <c r="H123" s="230">
        <v>-7.2000000000000002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152</v>
      </c>
      <c r="AU123" s="236" t="s">
        <v>146</v>
      </c>
      <c r="AV123" s="13" t="s">
        <v>146</v>
      </c>
      <c r="AW123" s="13" t="s">
        <v>31</v>
      </c>
      <c r="AX123" s="13" t="s">
        <v>69</v>
      </c>
      <c r="AY123" s="236" t="s">
        <v>137</v>
      </c>
    </row>
    <row r="124" s="13" customFormat="1">
      <c r="A124" s="13"/>
      <c r="B124" s="226"/>
      <c r="C124" s="227"/>
      <c r="D124" s="219" t="s">
        <v>152</v>
      </c>
      <c r="E124" s="228" t="s">
        <v>19</v>
      </c>
      <c r="F124" s="229" t="s">
        <v>546</v>
      </c>
      <c r="G124" s="227"/>
      <c r="H124" s="230">
        <v>-3.5459999999999998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152</v>
      </c>
      <c r="AU124" s="236" t="s">
        <v>146</v>
      </c>
      <c r="AV124" s="13" t="s">
        <v>146</v>
      </c>
      <c r="AW124" s="13" t="s">
        <v>31</v>
      </c>
      <c r="AX124" s="13" t="s">
        <v>69</v>
      </c>
      <c r="AY124" s="236" t="s">
        <v>137</v>
      </c>
    </row>
    <row r="125" s="14" customFormat="1">
      <c r="A125" s="14"/>
      <c r="B125" s="237"/>
      <c r="C125" s="238"/>
      <c r="D125" s="219" t="s">
        <v>152</v>
      </c>
      <c r="E125" s="239" t="s">
        <v>19</v>
      </c>
      <c r="F125" s="240" t="s">
        <v>190</v>
      </c>
      <c r="G125" s="238"/>
      <c r="H125" s="241">
        <v>110.184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152</v>
      </c>
      <c r="AU125" s="247" t="s">
        <v>146</v>
      </c>
      <c r="AV125" s="14" t="s">
        <v>145</v>
      </c>
      <c r="AW125" s="14" t="s">
        <v>31</v>
      </c>
      <c r="AX125" s="14" t="s">
        <v>77</v>
      </c>
      <c r="AY125" s="247" t="s">
        <v>137</v>
      </c>
    </row>
    <row r="126" s="2" customFormat="1" ht="16.5" customHeight="1">
      <c r="A126" s="40"/>
      <c r="B126" s="41"/>
      <c r="C126" s="206" t="s">
        <v>198</v>
      </c>
      <c r="D126" s="206" t="s">
        <v>140</v>
      </c>
      <c r="E126" s="207" t="s">
        <v>547</v>
      </c>
      <c r="F126" s="208" t="s">
        <v>548</v>
      </c>
      <c r="G126" s="209" t="s">
        <v>143</v>
      </c>
      <c r="H126" s="210">
        <v>181.10400000000001</v>
      </c>
      <c r="I126" s="211"/>
      <c r="J126" s="212">
        <f>ROUND(I126*H126,2)</f>
        <v>0</v>
      </c>
      <c r="K126" s="208" t="s">
        <v>144</v>
      </c>
      <c r="L126" s="46"/>
      <c r="M126" s="213" t="s">
        <v>19</v>
      </c>
      <c r="N126" s="214" t="s">
        <v>41</v>
      </c>
      <c r="O126" s="86"/>
      <c r="P126" s="215">
        <f>O126*H126</f>
        <v>0</v>
      </c>
      <c r="Q126" s="215">
        <v>0.0043800000000000002</v>
      </c>
      <c r="R126" s="215">
        <f>Q126*H126</f>
        <v>0.79323552000000008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145</v>
      </c>
      <c r="AT126" s="217" t="s">
        <v>140</v>
      </c>
      <c r="AU126" s="217" t="s">
        <v>146</v>
      </c>
      <c r="AY126" s="19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146</v>
      </c>
      <c r="BK126" s="218">
        <f>ROUND(I126*H126,2)</f>
        <v>0</v>
      </c>
      <c r="BL126" s="19" t="s">
        <v>145</v>
      </c>
      <c r="BM126" s="217" t="s">
        <v>549</v>
      </c>
    </row>
    <row r="127" s="2" customFormat="1">
      <c r="A127" s="40"/>
      <c r="B127" s="41"/>
      <c r="C127" s="42"/>
      <c r="D127" s="219" t="s">
        <v>148</v>
      </c>
      <c r="E127" s="42"/>
      <c r="F127" s="220" t="s">
        <v>550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148</v>
      </c>
      <c r="AU127" s="19" t="s">
        <v>146</v>
      </c>
    </row>
    <row r="128" s="2" customFormat="1">
      <c r="A128" s="40"/>
      <c r="B128" s="41"/>
      <c r="C128" s="42"/>
      <c r="D128" s="224" t="s">
        <v>150</v>
      </c>
      <c r="E128" s="42"/>
      <c r="F128" s="225" t="s">
        <v>551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150</v>
      </c>
      <c r="AU128" s="19" t="s">
        <v>146</v>
      </c>
    </row>
    <row r="129" s="13" customFormat="1">
      <c r="A129" s="13"/>
      <c r="B129" s="226"/>
      <c r="C129" s="227"/>
      <c r="D129" s="219" t="s">
        <v>152</v>
      </c>
      <c r="E129" s="228" t="s">
        <v>19</v>
      </c>
      <c r="F129" s="229" t="s">
        <v>552</v>
      </c>
      <c r="G129" s="227"/>
      <c r="H129" s="230">
        <v>4.5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152</v>
      </c>
      <c r="AU129" s="236" t="s">
        <v>146</v>
      </c>
      <c r="AV129" s="13" t="s">
        <v>146</v>
      </c>
      <c r="AW129" s="13" t="s">
        <v>31</v>
      </c>
      <c r="AX129" s="13" t="s">
        <v>69</v>
      </c>
      <c r="AY129" s="236" t="s">
        <v>137</v>
      </c>
    </row>
    <row r="130" s="13" customFormat="1">
      <c r="A130" s="13"/>
      <c r="B130" s="226"/>
      <c r="C130" s="227"/>
      <c r="D130" s="219" t="s">
        <v>152</v>
      </c>
      <c r="E130" s="228" t="s">
        <v>19</v>
      </c>
      <c r="F130" s="229" t="s">
        <v>553</v>
      </c>
      <c r="G130" s="227"/>
      <c r="H130" s="230">
        <v>5.46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152</v>
      </c>
      <c r="AU130" s="236" t="s">
        <v>146</v>
      </c>
      <c r="AV130" s="13" t="s">
        <v>146</v>
      </c>
      <c r="AW130" s="13" t="s">
        <v>31</v>
      </c>
      <c r="AX130" s="13" t="s">
        <v>69</v>
      </c>
      <c r="AY130" s="236" t="s">
        <v>137</v>
      </c>
    </row>
    <row r="131" s="13" customFormat="1">
      <c r="A131" s="13"/>
      <c r="B131" s="226"/>
      <c r="C131" s="227"/>
      <c r="D131" s="219" t="s">
        <v>152</v>
      </c>
      <c r="E131" s="228" t="s">
        <v>19</v>
      </c>
      <c r="F131" s="229" t="s">
        <v>554</v>
      </c>
      <c r="G131" s="227"/>
      <c r="H131" s="230">
        <v>5.5199999999999996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152</v>
      </c>
      <c r="AU131" s="236" t="s">
        <v>146</v>
      </c>
      <c r="AV131" s="13" t="s">
        <v>146</v>
      </c>
      <c r="AW131" s="13" t="s">
        <v>31</v>
      </c>
      <c r="AX131" s="13" t="s">
        <v>69</v>
      </c>
      <c r="AY131" s="236" t="s">
        <v>137</v>
      </c>
    </row>
    <row r="132" s="13" customFormat="1">
      <c r="A132" s="13"/>
      <c r="B132" s="226"/>
      <c r="C132" s="227"/>
      <c r="D132" s="219" t="s">
        <v>152</v>
      </c>
      <c r="E132" s="228" t="s">
        <v>19</v>
      </c>
      <c r="F132" s="229" t="s">
        <v>555</v>
      </c>
      <c r="G132" s="227"/>
      <c r="H132" s="230">
        <v>44.399999999999999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152</v>
      </c>
      <c r="AU132" s="236" t="s">
        <v>146</v>
      </c>
      <c r="AV132" s="13" t="s">
        <v>146</v>
      </c>
      <c r="AW132" s="13" t="s">
        <v>31</v>
      </c>
      <c r="AX132" s="13" t="s">
        <v>69</v>
      </c>
      <c r="AY132" s="236" t="s">
        <v>137</v>
      </c>
    </row>
    <row r="133" s="13" customFormat="1">
      <c r="A133" s="13"/>
      <c r="B133" s="226"/>
      <c r="C133" s="227"/>
      <c r="D133" s="219" t="s">
        <v>152</v>
      </c>
      <c r="E133" s="228" t="s">
        <v>19</v>
      </c>
      <c r="F133" s="229" t="s">
        <v>328</v>
      </c>
      <c r="G133" s="227"/>
      <c r="H133" s="230">
        <v>4.5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152</v>
      </c>
      <c r="AU133" s="236" t="s">
        <v>146</v>
      </c>
      <c r="AV133" s="13" t="s">
        <v>146</v>
      </c>
      <c r="AW133" s="13" t="s">
        <v>31</v>
      </c>
      <c r="AX133" s="13" t="s">
        <v>69</v>
      </c>
      <c r="AY133" s="236" t="s">
        <v>137</v>
      </c>
    </row>
    <row r="134" s="13" customFormat="1">
      <c r="A134" s="13"/>
      <c r="B134" s="226"/>
      <c r="C134" s="227"/>
      <c r="D134" s="219" t="s">
        <v>152</v>
      </c>
      <c r="E134" s="228" t="s">
        <v>19</v>
      </c>
      <c r="F134" s="229" t="s">
        <v>544</v>
      </c>
      <c r="G134" s="227"/>
      <c r="H134" s="230">
        <v>120.93000000000001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152</v>
      </c>
      <c r="AU134" s="236" t="s">
        <v>146</v>
      </c>
      <c r="AV134" s="13" t="s">
        <v>146</v>
      </c>
      <c r="AW134" s="13" t="s">
        <v>31</v>
      </c>
      <c r="AX134" s="13" t="s">
        <v>69</v>
      </c>
      <c r="AY134" s="236" t="s">
        <v>137</v>
      </c>
    </row>
    <row r="135" s="13" customFormat="1">
      <c r="A135" s="13"/>
      <c r="B135" s="226"/>
      <c r="C135" s="227"/>
      <c r="D135" s="219" t="s">
        <v>152</v>
      </c>
      <c r="E135" s="228" t="s">
        <v>19</v>
      </c>
      <c r="F135" s="229" t="s">
        <v>545</v>
      </c>
      <c r="G135" s="227"/>
      <c r="H135" s="230">
        <v>-7.2000000000000002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152</v>
      </c>
      <c r="AU135" s="236" t="s">
        <v>146</v>
      </c>
      <c r="AV135" s="13" t="s">
        <v>146</v>
      </c>
      <c r="AW135" s="13" t="s">
        <v>31</v>
      </c>
      <c r="AX135" s="13" t="s">
        <v>69</v>
      </c>
      <c r="AY135" s="236" t="s">
        <v>137</v>
      </c>
    </row>
    <row r="136" s="13" customFormat="1">
      <c r="A136" s="13"/>
      <c r="B136" s="226"/>
      <c r="C136" s="227"/>
      <c r="D136" s="219" t="s">
        <v>152</v>
      </c>
      <c r="E136" s="228" t="s">
        <v>19</v>
      </c>
      <c r="F136" s="229" t="s">
        <v>546</v>
      </c>
      <c r="G136" s="227"/>
      <c r="H136" s="230">
        <v>-3.5459999999999998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152</v>
      </c>
      <c r="AU136" s="236" t="s">
        <v>146</v>
      </c>
      <c r="AV136" s="13" t="s">
        <v>146</v>
      </c>
      <c r="AW136" s="13" t="s">
        <v>31</v>
      </c>
      <c r="AX136" s="13" t="s">
        <v>69</v>
      </c>
      <c r="AY136" s="236" t="s">
        <v>137</v>
      </c>
    </row>
    <row r="137" s="13" customFormat="1">
      <c r="A137" s="13"/>
      <c r="B137" s="226"/>
      <c r="C137" s="227"/>
      <c r="D137" s="219" t="s">
        <v>152</v>
      </c>
      <c r="E137" s="228" t="s">
        <v>19</v>
      </c>
      <c r="F137" s="229" t="s">
        <v>556</v>
      </c>
      <c r="G137" s="227"/>
      <c r="H137" s="230">
        <v>6.54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152</v>
      </c>
      <c r="AU137" s="236" t="s">
        <v>146</v>
      </c>
      <c r="AV137" s="13" t="s">
        <v>146</v>
      </c>
      <c r="AW137" s="13" t="s">
        <v>31</v>
      </c>
      <c r="AX137" s="13" t="s">
        <v>69</v>
      </c>
      <c r="AY137" s="236" t="s">
        <v>137</v>
      </c>
    </row>
    <row r="138" s="14" customFormat="1">
      <c r="A138" s="14"/>
      <c r="B138" s="237"/>
      <c r="C138" s="238"/>
      <c r="D138" s="219" t="s">
        <v>152</v>
      </c>
      <c r="E138" s="239" t="s">
        <v>19</v>
      </c>
      <c r="F138" s="240" t="s">
        <v>190</v>
      </c>
      <c r="G138" s="238"/>
      <c r="H138" s="241">
        <v>181.10400000000001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152</v>
      </c>
      <c r="AU138" s="247" t="s">
        <v>146</v>
      </c>
      <c r="AV138" s="14" t="s">
        <v>145</v>
      </c>
      <c r="AW138" s="14" t="s">
        <v>31</v>
      </c>
      <c r="AX138" s="14" t="s">
        <v>77</v>
      </c>
      <c r="AY138" s="247" t="s">
        <v>137</v>
      </c>
    </row>
    <row r="139" s="2" customFormat="1" ht="16.5" customHeight="1">
      <c r="A139" s="40"/>
      <c r="B139" s="41"/>
      <c r="C139" s="206" t="s">
        <v>205</v>
      </c>
      <c r="D139" s="206" t="s">
        <v>140</v>
      </c>
      <c r="E139" s="207" t="s">
        <v>557</v>
      </c>
      <c r="F139" s="208" t="s">
        <v>558</v>
      </c>
      <c r="G139" s="209" t="s">
        <v>143</v>
      </c>
      <c r="H139" s="210">
        <v>197.304</v>
      </c>
      <c r="I139" s="211"/>
      <c r="J139" s="212">
        <f>ROUND(I139*H139,2)</f>
        <v>0</v>
      </c>
      <c r="K139" s="208" t="s">
        <v>144</v>
      </c>
      <c r="L139" s="46"/>
      <c r="M139" s="213" t="s">
        <v>19</v>
      </c>
      <c r="N139" s="214" t="s">
        <v>41</v>
      </c>
      <c r="O139" s="86"/>
      <c r="P139" s="215">
        <f>O139*H139</f>
        <v>0</v>
      </c>
      <c r="Q139" s="215">
        <v>0.015400000000000001</v>
      </c>
      <c r="R139" s="215">
        <f>Q139*H139</f>
        <v>3.0384816000000003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145</v>
      </c>
      <c r="AT139" s="217" t="s">
        <v>140</v>
      </c>
      <c r="AU139" s="217" t="s">
        <v>146</v>
      </c>
      <c r="AY139" s="19" t="s">
        <v>137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146</v>
      </c>
      <c r="BK139" s="218">
        <f>ROUND(I139*H139,2)</f>
        <v>0</v>
      </c>
      <c r="BL139" s="19" t="s">
        <v>145</v>
      </c>
      <c r="BM139" s="217" t="s">
        <v>559</v>
      </c>
    </row>
    <row r="140" s="2" customFormat="1">
      <c r="A140" s="40"/>
      <c r="B140" s="41"/>
      <c r="C140" s="42"/>
      <c r="D140" s="219" t="s">
        <v>148</v>
      </c>
      <c r="E140" s="42"/>
      <c r="F140" s="220" t="s">
        <v>560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148</v>
      </c>
      <c r="AU140" s="19" t="s">
        <v>146</v>
      </c>
    </row>
    <row r="141" s="2" customFormat="1">
      <c r="A141" s="40"/>
      <c r="B141" s="41"/>
      <c r="C141" s="42"/>
      <c r="D141" s="224" t="s">
        <v>150</v>
      </c>
      <c r="E141" s="42"/>
      <c r="F141" s="225" t="s">
        <v>561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150</v>
      </c>
      <c r="AU141" s="19" t="s">
        <v>146</v>
      </c>
    </row>
    <row r="142" s="13" customFormat="1">
      <c r="A142" s="13"/>
      <c r="B142" s="226"/>
      <c r="C142" s="227"/>
      <c r="D142" s="219" t="s">
        <v>152</v>
      </c>
      <c r="E142" s="228" t="s">
        <v>19</v>
      </c>
      <c r="F142" s="229" t="s">
        <v>552</v>
      </c>
      <c r="G142" s="227"/>
      <c r="H142" s="230">
        <v>4.5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152</v>
      </c>
      <c r="AU142" s="236" t="s">
        <v>146</v>
      </c>
      <c r="AV142" s="13" t="s">
        <v>146</v>
      </c>
      <c r="AW142" s="13" t="s">
        <v>31</v>
      </c>
      <c r="AX142" s="13" t="s">
        <v>69</v>
      </c>
      <c r="AY142" s="236" t="s">
        <v>137</v>
      </c>
    </row>
    <row r="143" s="13" customFormat="1">
      <c r="A143" s="13"/>
      <c r="B143" s="226"/>
      <c r="C143" s="227"/>
      <c r="D143" s="219" t="s">
        <v>152</v>
      </c>
      <c r="E143" s="228" t="s">
        <v>19</v>
      </c>
      <c r="F143" s="229" t="s">
        <v>553</v>
      </c>
      <c r="G143" s="227"/>
      <c r="H143" s="230">
        <v>5.46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152</v>
      </c>
      <c r="AU143" s="236" t="s">
        <v>146</v>
      </c>
      <c r="AV143" s="13" t="s">
        <v>146</v>
      </c>
      <c r="AW143" s="13" t="s">
        <v>31</v>
      </c>
      <c r="AX143" s="13" t="s">
        <v>69</v>
      </c>
      <c r="AY143" s="236" t="s">
        <v>137</v>
      </c>
    </row>
    <row r="144" s="13" customFormat="1">
      <c r="A144" s="13"/>
      <c r="B144" s="226"/>
      <c r="C144" s="227"/>
      <c r="D144" s="219" t="s">
        <v>152</v>
      </c>
      <c r="E144" s="228" t="s">
        <v>19</v>
      </c>
      <c r="F144" s="229" t="s">
        <v>554</v>
      </c>
      <c r="G144" s="227"/>
      <c r="H144" s="230">
        <v>5.5199999999999996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152</v>
      </c>
      <c r="AU144" s="236" t="s">
        <v>146</v>
      </c>
      <c r="AV144" s="13" t="s">
        <v>146</v>
      </c>
      <c r="AW144" s="13" t="s">
        <v>31</v>
      </c>
      <c r="AX144" s="13" t="s">
        <v>69</v>
      </c>
      <c r="AY144" s="236" t="s">
        <v>137</v>
      </c>
    </row>
    <row r="145" s="13" customFormat="1">
      <c r="A145" s="13"/>
      <c r="B145" s="226"/>
      <c r="C145" s="227"/>
      <c r="D145" s="219" t="s">
        <v>152</v>
      </c>
      <c r="E145" s="228" t="s">
        <v>19</v>
      </c>
      <c r="F145" s="229" t="s">
        <v>555</v>
      </c>
      <c r="G145" s="227"/>
      <c r="H145" s="230">
        <v>44.399999999999999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152</v>
      </c>
      <c r="AU145" s="236" t="s">
        <v>146</v>
      </c>
      <c r="AV145" s="13" t="s">
        <v>146</v>
      </c>
      <c r="AW145" s="13" t="s">
        <v>31</v>
      </c>
      <c r="AX145" s="13" t="s">
        <v>69</v>
      </c>
      <c r="AY145" s="236" t="s">
        <v>137</v>
      </c>
    </row>
    <row r="146" s="13" customFormat="1">
      <c r="A146" s="13"/>
      <c r="B146" s="226"/>
      <c r="C146" s="227"/>
      <c r="D146" s="219" t="s">
        <v>152</v>
      </c>
      <c r="E146" s="228" t="s">
        <v>19</v>
      </c>
      <c r="F146" s="229" t="s">
        <v>328</v>
      </c>
      <c r="G146" s="227"/>
      <c r="H146" s="230">
        <v>4.5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152</v>
      </c>
      <c r="AU146" s="236" t="s">
        <v>146</v>
      </c>
      <c r="AV146" s="13" t="s">
        <v>146</v>
      </c>
      <c r="AW146" s="13" t="s">
        <v>31</v>
      </c>
      <c r="AX146" s="13" t="s">
        <v>69</v>
      </c>
      <c r="AY146" s="236" t="s">
        <v>137</v>
      </c>
    </row>
    <row r="147" s="13" customFormat="1">
      <c r="A147" s="13"/>
      <c r="B147" s="226"/>
      <c r="C147" s="227"/>
      <c r="D147" s="219" t="s">
        <v>152</v>
      </c>
      <c r="E147" s="228" t="s">
        <v>19</v>
      </c>
      <c r="F147" s="229" t="s">
        <v>544</v>
      </c>
      <c r="G147" s="227"/>
      <c r="H147" s="230">
        <v>120.93000000000001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152</v>
      </c>
      <c r="AU147" s="236" t="s">
        <v>146</v>
      </c>
      <c r="AV147" s="13" t="s">
        <v>146</v>
      </c>
      <c r="AW147" s="13" t="s">
        <v>31</v>
      </c>
      <c r="AX147" s="13" t="s">
        <v>69</v>
      </c>
      <c r="AY147" s="236" t="s">
        <v>137</v>
      </c>
    </row>
    <row r="148" s="13" customFormat="1">
      <c r="A148" s="13"/>
      <c r="B148" s="226"/>
      <c r="C148" s="227"/>
      <c r="D148" s="219" t="s">
        <v>152</v>
      </c>
      <c r="E148" s="228" t="s">
        <v>19</v>
      </c>
      <c r="F148" s="229" t="s">
        <v>545</v>
      </c>
      <c r="G148" s="227"/>
      <c r="H148" s="230">
        <v>-7.2000000000000002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152</v>
      </c>
      <c r="AU148" s="236" t="s">
        <v>146</v>
      </c>
      <c r="AV148" s="13" t="s">
        <v>146</v>
      </c>
      <c r="AW148" s="13" t="s">
        <v>31</v>
      </c>
      <c r="AX148" s="13" t="s">
        <v>69</v>
      </c>
      <c r="AY148" s="236" t="s">
        <v>137</v>
      </c>
    </row>
    <row r="149" s="13" customFormat="1">
      <c r="A149" s="13"/>
      <c r="B149" s="226"/>
      <c r="C149" s="227"/>
      <c r="D149" s="219" t="s">
        <v>152</v>
      </c>
      <c r="E149" s="228" t="s">
        <v>19</v>
      </c>
      <c r="F149" s="229" t="s">
        <v>546</v>
      </c>
      <c r="G149" s="227"/>
      <c r="H149" s="230">
        <v>-3.5459999999999998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152</v>
      </c>
      <c r="AU149" s="236" t="s">
        <v>146</v>
      </c>
      <c r="AV149" s="13" t="s">
        <v>146</v>
      </c>
      <c r="AW149" s="13" t="s">
        <v>31</v>
      </c>
      <c r="AX149" s="13" t="s">
        <v>69</v>
      </c>
      <c r="AY149" s="236" t="s">
        <v>137</v>
      </c>
    </row>
    <row r="150" s="13" customFormat="1">
      <c r="A150" s="13"/>
      <c r="B150" s="226"/>
      <c r="C150" s="227"/>
      <c r="D150" s="219" t="s">
        <v>152</v>
      </c>
      <c r="E150" s="228" t="s">
        <v>19</v>
      </c>
      <c r="F150" s="229" t="s">
        <v>562</v>
      </c>
      <c r="G150" s="227"/>
      <c r="H150" s="230">
        <v>16.199999999999999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152</v>
      </c>
      <c r="AU150" s="236" t="s">
        <v>146</v>
      </c>
      <c r="AV150" s="13" t="s">
        <v>146</v>
      </c>
      <c r="AW150" s="13" t="s">
        <v>31</v>
      </c>
      <c r="AX150" s="13" t="s">
        <v>69</v>
      </c>
      <c r="AY150" s="236" t="s">
        <v>137</v>
      </c>
    </row>
    <row r="151" s="13" customFormat="1">
      <c r="A151" s="13"/>
      <c r="B151" s="226"/>
      <c r="C151" s="227"/>
      <c r="D151" s="219" t="s">
        <v>152</v>
      </c>
      <c r="E151" s="228" t="s">
        <v>19</v>
      </c>
      <c r="F151" s="229" t="s">
        <v>556</v>
      </c>
      <c r="G151" s="227"/>
      <c r="H151" s="230">
        <v>6.54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152</v>
      </c>
      <c r="AU151" s="236" t="s">
        <v>146</v>
      </c>
      <c r="AV151" s="13" t="s">
        <v>146</v>
      </c>
      <c r="AW151" s="13" t="s">
        <v>31</v>
      </c>
      <c r="AX151" s="13" t="s">
        <v>69</v>
      </c>
      <c r="AY151" s="236" t="s">
        <v>137</v>
      </c>
    </row>
    <row r="152" s="14" customFormat="1">
      <c r="A152" s="14"/>
      <c r="B152" s="237"/>
      <c r="C152" s="238"/>
      <c r="D152" s="219" t="s">
        <v>152</v>
      </c>
      <c r="E152" s="239" t="s">
        <v>19</v>
      </c>
      <c r="F152" s="240" t="s">
        <v>190</v>
      </c>
      <c r="G152" s="238"/>
      <c r="H152" s="241">
        <v>197.304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152</v>
      </c>
      <c r="AU152" s="247" t="s">
        <v>146</v>
      </c>
      <c r="AV152" s="14" t="s">
        <v>145</v>
      </c>
      <c r="AW152" s="14" t="s">
        <v>31</v>
      </c>
      <c r="AX152" s="14" t="s">
        <v>77</v>
      </c>
      <c r="AY152" s="247" t="s">
        <v>137</v>
      </c>
    </row>
    <row r="153" s="2" customFormat="1" ht="16.5" customHeight="1">
      <c r="A153" s="40"/>
      <c r="B153" s="41"/>
      <c r="C153" s="206" t="s">
        <v>138</v>
      </c>
      <c r="D153" s="206" t="s">
        <v>140</v>
      </c>
      <c r="E153" s="207" t="s">
        <v>563</v>
      </c>
      <c r="F153" s="208" t="s">
        <v>564</v>
      </c>
      <c r="G153" s="209" t="s">
        <v>143</v>
      </c>
      <c r="H153" s="210">
        <v>2.4500000000000002</v>
      </c>
      <c r="I153" s="211"/>
      <c r="J153" s="212">
        <f>ROUND(I153*H153,2)</f>
        <v>0</v>
      </c>
      <c r="K153" s="208" t="s">
        <v>144</v>
      </c>
      <c r="L153" s="46"/>
      <c r="M153" s="213" t="s">
        <v>19</v>
      </c>
      <c r="N153" s="214" t="s">
        <v>41</v>
      </c>
      <c r="O153" s="86"/>
      <c r="P153" s="215">
        <f>O153*H153</f>
        <v>0</v>
      </c>
      <c r="Q153" s="215">
        <v>0.033579999999999999</v>
      </c>
      <c r="R153" s="215">
        <f>Q153*H153</f>
        <v>0.082270999999999997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145</v>
      </c>
      <c r="AT153" s="217" t="s">
        <v>140</v>
      </c>
      <c r="AU153" s="217" t="s">
        <v>146</v>
      </c>
      <c r="AY153" s="19" t="s">
        <v>137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146</v>
      </c>
      <c r="BK153" s="218">
        <f>ROUND(I153*H153,2)</f>
        <v>0</v>
      </c>
      <c r="BL153" s="19" t="s">
        <v>145</v>
      </c>
      <c r="BM153" s="217" t="s">
        <v>565</v>
      </c>
    </row>
    <row r="154" s="2" customFormat="1">
      <c r="A154" s="40"/>
      <c r="B154" s="41"/>
      <c r="C154" s="42"/>
      <c r="D154" s="219" t="s">
        <v>148</v>
      </c>
      <c r="E154" s="42"/>
      <c r="F154" s="220" t="s">
        <v>566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148</v>
      </c>
      <c r="AU154" s="19" t="s">
        <v>146</v>
      </c>
    </row>
    <row r="155" s="2" customFormat="1">
      <c r="A155" s="40"/>
      <c r="B155" s="41"/>
      <c r="C155" s="42"/>
      <c r="D155" s="224" t="s">
        <v>150</v>
      </c>
      <c r="E155" s="42"/>
      <c r="F155" s="225" t="s">
        <v>567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150</v>
      </c>
      <c r="AU155" s="19" t="s">
        <v>146</v>
      </c>
    </row>
    <row r="156" s="13" customFormat="1">
      <c r="A156" s="13"/>
      <c r="B156" s="226"/>
      <c r="C156" s="227"/>
      <c r="D156" s="219" t="s">
        <v>152</v>
      </c>
      <c r="E156" s="228" t="s">
        <v>19</v>
      </c>
      <c r="F156" s="229" t="s">
        <v>568</v>
      </c>
      <c r="G156" s="227"/>
      <c r="H156" s="230">
        <v>2.4500000000000002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152</v>
      </c>
      <c r="AU156" s="236" t="s">
        <v>146</v>
      </c>
      <c r="AV156" s="13" t="s">
        <v>146</v>
      </c>
      <c r="AW156" s="13" t="s">
        <v>31</v>
      </c>
      <c r="AX156" s="13" t="s">
        <v>77</v>
      </c>
      <c r="AY156" s="236" t="s">
        <v>137</v>
      </c>
    </row>
    <row r="157" s="2" customFormat="1" ht="16.5" customHeight="1">
      <c r="A157" s="40"/>
      <c r="B157" s="41"/>
      <c r="C157" s="206" t="s">
        <v>220</v>
      </c>
      <c r="D157" s="206" t="s">
        <v>140</v>
      </c>
      <c r="E157" s="207" t="s">
        <v>569</v>
      </c>
      <c r="F157" s="208" t="s">
        <v>570</v>
      </c>
      <c r="G157" s="209" t="s">
        <v>143</v>
      </c>
      <c r="H157" s="210">
        <v>25.300000000000001</v>
      </c>
      <c r="I157" s="211"/>
      <c r="J157" s="212">
        <f>ROUND(I157*H157,2)</f>
        <v>0</v>
      </c>
      <c r="K157" s="208" t="s">
        <v>144</v>
      </c>
      <c r="L157" s="46"/>
      <c r="M157" s="213" t="s">
        <v>19</v>
      </c>
      <c r="N157" s="214" t="s">
        <v>41</v>
      </c>
      <c r="O157" s="86"/>
      <c r="P157" s="215">
        <f>O157*H157</f>
        <v>0</v>
      </c>
      <c r="Q157" s="215">
        <v>0.026200000000000001</v>
      </c>
      <c r="R157" s="215">
        <f>Q157*H157</f>
        <v>0.66286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145</v>
      </c>
      <c r="AT157" s="217" t="s">
        <v>140</v>
      </c>
      <c r="AU157" s="217" t="s">
        <v>146</v>
      </c>
      <c r="AY157" s="19" t="s">
        <v>137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146</v>
      </c>
      <c r="BK157" s="218">
        <f>ROUND(I157*H157,2)</f>
        <v>0</v>
      </c>
      <c r="BL157" s="19" t="s">
        <v>145</v>
      </c>
      <c r="BM157" s="217" t="s">
        <v>571</v>
      </c>
    </row>
    <row r="158" s="2" customFormat="1">
      <c r="A158" s="40"/>
      <c r="B158" s="41"/>
      <c r="C158" s="42"/>
      <c r="D158" s="219" t="s">
        <v>148</v>
      </c>
      <c r="E158" s="42"/>
      <c r="F158" s="220" t="s">
        <v>572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148</v>
      </c>
      <c r="AU158" s="19" t="s">
        <v>146</v>
      </c>
    </row>
    <row r="159" s="2" customFormat="1">
      <c r="A159" s="40"/>
      <c r="B159" s="41"/>
      <c r="C159" s="42"/>
      <c r="D159" s="224" t="s">
        <v>150</v>
      </c>
      <c r="E159" s="42"/>
      <c r="F159" s="225" t="s">
        <v>573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150</v>
      </c>
      <c r="AU159" s="19" t="s">
        <v>146</v>
      </c>
    </row>
    <row r="160" s="13" customFormat="1">
      <c r="A160" s="13"/>
      <c r="B160" s="226"/>
      <c r="C160" s="227"/>
      <c r="D160" s="219" t="s">
        <v>152</v>
      </c>
      <c r="E160" s="228" t="s">
        <v>19</v>
      </c>
      <c r="F160" s="229" t="s">
        <v>574</v>
      </c>
      <c r="G160" s="227"/>
      <c r="H160" s="230">
        <v>5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152</v>
      </c>
      <c r="AU160" s="236" t="s">
        <v>146</v>
      </c>
      <c r="AV160" s="13" t="s">
        <v>146</v>
      </c>
      <c r="AW160" s="13" t="s">
        <v>31</v>
      </c>
      <c r="AX160" s="13" t="s">
        <v>69</v>
      </c>
      <c r="AY160" s="236" t="s">
        <v>137</v>
      </c>
    </row>
    <row r="161" s="13" customFormat="1">
      <c r="A161" s="13"/>
      <c r="B161" s="226"/>
      <c r="C161" s="227"/>
      <c r="D161" s="219" t="s">
        <v>152</v>
      </c>
      <c r="E161" s="228" t="s">
        <v>19</v>
      </c>
      <c r="F161" s="229" t="s">
        <v>575</v>
      </c>
      <c r="G161" s="227"/>
      <c r="H161" s="230">
        <v>11.6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152</v>
      </c>
      <c r="AU161" s="236" t="s">
        <v>146</v>
      </c>
      <c r="AV161" s="13" t="s">
        <v>146</v>
      </c>
      <c r="AW161" s="13" t="s">
        <v>31</v>
      </c>
      <c r="AX161" s="13" t="s">
        <v>69</v>
      </c>
      <c r="AY161" s="236" t="s">
        <v>137</v>
      </c>
    </row>
    <row r="162" s="13" customFormat="1">
      <c r="A162" s="13"/>
      <c r="B162" s="226"/>
      <c r="C162" s="227"/>
      <c r="D162" s="219" t="s">
        <v>152</v>
      </c>
      <c r="E162" s="228" t="s">
        <v>19</v>
      </c>
      <c r="F162" s="229" t="s">
        <v>576</v>
      </c>
      <c r="G162" s="227"/>
      <c r="H162" s="230">
        <v>8.6999999999999993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152</v>
      </c>
      <c r="AU162" s="236" t="s">
        <v>146</v>
      </c>
      <c r="AV162" s="13" t="s">
        <v>146</v>
      </c>
      <c r="AW162" s="13" t="s">
        <v>31</v>
      </c>
      <c r="AX162" s="13" t="s">
        <v>69</v>
      </c>
      <c r="AY162" s="236" t="s">
        <v>137</v>
      </c>
    </row>
    <row r="163" s="14" customFormat="1">
      <c r="A163" s="14"/>
      <c r="B163" s="237"/>
      <c r="C163" s="238"/>
      <c r="D163" s="219" t="s">
        <v>152</v>
      </c>
      <c r="E163" s="239" t="s">
        <v>19</v>
      </c>
      <c r="F163" s="240" t="s">
        <v>190</v>
      </c>
      <c r="G163" s="238"/>
      <c r="H163" s="241">
        <v>25.300000000000001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152</v>
      </c>
      <c r="AU163" s="247" t="s">
        <v>146</v>
      </c>
      <c r="AV163" s="14" t="s">
        <v>145</v>
      </c>
      <c r="AW163" s="14" t="s">
        <v>31</v>
      </c>
      <c r="AX163" s="14" t="s">
        <v>77</v>
      </c>
      <c r="AY163" s="247" t="s">
        <v>137</v>
      </c>
    </row>
    <row r="164" s="2" customFormat="1" ht="16.5" customHeight="1">
      <c r="A164" s="40"/>
      <c r="B164" s="41"/>
      <c r="C164" s="206" t="s">
        <v>229</v>
      </c>
      <c r="D164" s="206" t="s">
        <v>140</v>
      </c>
      <c r="E164" s="207" t="s">
        <v>577</v>
      </c>
      <c r="F164" s="208" t="s">
        <v>578</v>
      </c>
      <c r="G164" s="209" t="s">
        <v>208</v>
      </c>
      <c r="H164" s="210">
        <v>2.8999999999999999</v>
      </c>
      <c r="I164" s="211"/>
      <c r="J164" s="212">
        <f>ROUND(I164*H164,2)</f>
        <v>0</v>
      </c>
      <c r="K164" s="208" t="s">
        <v>144</v>
      </c>
      <c r="L164" s="46"/>
      <c r="M164" s="213" t="s">
        <v>19</v>
      </c>
      <c r="N164" s="214" t="s">
        <v>41</v>
      </c>
      <c r="O164" s="86"/>
      <c r="P164" s="215">
        <f>O164*H164</f>
        <v>0</v>
      </c>
      <c r="Q164" s="215">
        <v>0.0015</v>
      </c>
      <c r="R164" s="215">
        <f>Q164*H164</f>
        <v>0.0043499999999999997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145</v>
      </c>
      <c r="AT164" s="217" t="s">
        <v>140</v>
      </c>
      <c r="AU164" s="217" t="s">
        <v>146</v>
      </c>
      <c r="AY164" s="19" t="s">
        <v>137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146</v>
      </c>
      <c r="BK164" s="218">
        <f>ROUND(I164*H164,2)</f>
        <v>0</v>
      </c>
      <c r="BL164" s="19" t="s">
        <v>145</v>
      </c>
      <c r="BM164" s="217" t="s">
        <v>579</v>
      </c>
    </row>
    <row r="165" s="2" customFormat="1">
      <c r="A165" s="40"/>
      <c r="B165" s="41"/>
      <c r="C165" s="42"/>
      <c r="D165" s="219" t="s">
        <v>148</v>
      </c>
      <c r="E165" s="42"/>
      <c r="F165" s="220" t="s">
        <v>580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148</v>
      </c>
      <c r="AU165" s="19" t="s">
        <v>146</v>
      </c>
    </row>
    <row r="166" s="2" customFormat="1">
      <c r="A166" s="40"/>
      <c r="B166" s="41"/>
      <c r="C166" s="42"/>
      <c r="D166" s="224" t="s">
        <v>150</v>
      </c>
      <c r="E166" s="42"/>
      <c r="F166" s="225" t="s">
        <v>581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150</v>
      </c>
      <c r="AU166" s="19" t="s">
        <v>146</v>
      </c>
    </row>
    <row r="167" s="13" customFormat="1">
      <c r="A167" s="13"/>
      <c r="B167" s="226"/>
      <c r="C167" s="227"/>
      <c r="D167" s="219" t="s">
        <v>152</v>
      </c>
      <c r="E167" s="228" t="s">
        <v>19</v>
      </c>
      <c r="F167" s="229" t="s">
        <v>582</v>
      </c>
      <c r="G167" s="227"/>
      <c r="H167" s="230">
        <v>2.8999999999999999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152</v>
      </c>
      <c r="AU167" s="236" t="s">
        <v>146</v>
      </c>
      <c r="AV167" s="13" t="s">
        <v>146</v>
      </c>
      <c r="AW167" s="13" t="s">
        <v>31</v>
      </c>
      <c r="AX167" s="13" t="s">
        <v>77</v>
      </c>
      <c r="AY167" s="236" t="s">
        <v>137</v>
      </c>
    </row>
    <row r="168" s="2" customFormat="1" ht="21.75" customHeight="1">
      <c r="A168" s="40"/>
      <c r="B168" s="41"/>
      <c r="C168" s="206" t="s">
        <v>8</v>
      </c>
      <c r="D168" s="206" t="s">
        <v>140</v>
      </c>
      <c r="E168" s="207" t="s">
        <v>583</v>
      </c>
      <c r="F168" s="208" t="s">
        <v>584</v>
      </c>
      <c r="G168" s="209" t="s">
        <v>156</v>
      </c>
      <c r="H168" s="210">
        <v>4.9690000000000003</v>
      </c>
      <c r="I168" s="211"/>
      <c r="J168" s="212">
        <f>ROUND(I168*H168,2)</f>
        <v>0</v>
      </c>
      <c r="K168" s="208" t="s">
        <v>144</v>
      </c>
      <c r="L168" s="46"/>
      <c r="M168" s="213" t="s">
        <v>19</v>
      </c>
      <c r="N168" s="214" t="s">
        <v>41</v>
      </c>
      <c r="O168" s="86"/>
      <c r="P168" s="215">
        <f>O168*H168</f>
        <v>0</v>
      </c>
      <c r="Q168" s="215">
        <v>2.3010199999999998</v>
      </c>
      <c r="R168" s="215">
        <f>Q168*H168</f>
        <v>11.43376838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145</v>
      </c>
      <c r="AT168" s="217" t="s">
        <v>140</v>
      </c>
      <c r="AU168" s="217" t="s">
        <v>146</v>
      </c>
      <c r="AY168" s="19" t="s">
        <v>137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146</v>
      </c>
      <c r="BK168" s="218">
        <f>ROUND(I168*H168,2)</f>
        <v>0</v>
      </c>
      <c r="BL168" s="19" t="s">
        <v>145</v>
      </c>
      <c r="BM168" s="217" t="s">
        <v>585</v>
      </c>
    </row>
    <row r="169" s="2" customFormat="1">
      <c r="A169" s="40"/>
      <c r="B169" s="41"/>
      <c r="C169" s="42"/>
      <c r="D169" s="219" t="s">
        <v>148</v>
      </c>
      <c r="E169" s="42"/>
      <c r="F169" s="220" t="s">
        <v>586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148</v>
      </c>
      <c r="AU169" s="19" t="s">
        <v>146</v>
      </c>
    </row>
    <row r="170" s="2" customFormat="1">
      <c r="A170" s="40"/>
      <c r="B170" s="41"/>
      <c r="C170" s="42"/>
      <c r="D170" s="224" t="s">
        <v>150</v>
      </c>
      <c r="E170" s="42"/>
      <c r="F170" s="225" t="s">
        <v>587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150</v>
      </c>
      <c r="AU170" s="19" t="s">
        <v>146</v>
      </c>
    </row>
    <row r="171" s="13" customFormat="1">
      <c r="A171" s="13"/>
      <c r="B171" s="226"/>
      <c r="C171" s="227"/>
      <c r="D171" s="219" t="s">
        <v>152</v>
      </c>
      <c r="E171" s="228" t="s">
        <v>19</v>
      </c>
      <c r="F171" s="229" t="s">
        <v>588</v>
      </c>
      <c r="G171" s="227"/>
      <c r="H171" s="230">
        <v>0.16200000000000001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152</v>
      </c>
      <c r="AU171" s="236" t="s">
        <v>146</v>
      </c>
      <c r="AV171" s="13" t="s">
        <v>146</v>
      </c>
      <c r="AW171" s="13" t="s">
        <v>31</v>
      </c>
      <c r="AX171" s="13" t="s">
        <v>69</v>
      </c>
      <c r="AY171" s="236" t="s">
        <v>137</v>
      </c>
    </row>
    <row r="172" s="13" customFormat="1">
      <c r="A172" s="13"/>
      <c r="B172" s="226"/>
      <c r="C172" s="227"/>
      <c r="D172" s="219" t="s">
        <v>152</v>
      </c>
      <c r="E172" s="228" t="s">
        <v>19</v>
      </c>
      <c r="F172" s="229" t="s">
        <v>589</v>
      </c>
      <c r="G172" s="227"/>
      <c r="H172" s="230">
        <v>0.075999999999999998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152</v>
      </c>
      <c r="AU172" s="236" t="s">
        <v>146</v>
      </c>
      <c r="AV172" s="13" t="s">
        <v>146</v>
      </c>
      <c r="AW172" s="13" t="s">
        <v>31</v>
      </c>
      <c r="AX172" s="13" t="s">
        <v>69</v>
      </c>
      <c r="AY172" s="236" t="s">
        <v>137</v>
      </c>
    </row>
    <row r="173" s="13" customFormat="1">
      <c r="A173" s="13"/>
      <c r="B173" s="226"/>
      <c r="C173" s="227"/>
      <c r="D173" s="219" t="s">
        <v>152</v>
      </c>
      <c r="E173" s="228" t="s">
        <v>19</v>
      </c>
      <c r="F173" s="229" t="s">
        <v>590</v>
      </c>
      <c r="G173" s="227"/>
      <c r="H173" s="230">
        <v>0.88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152</v>
      </c>
      <c r="AU173" s="236" t="s">
        <v>146</v>
      </c>
      <c r="AV173" s="13" t="s">
        <v>146</v>
      </c>
      <c r="AW173" s="13" t="s">
        <v>31</v>
      </c>
      <c r="AX173" s="13" t="s">
        <v>69</v>
      </c>
      <c r="AY173" s="236" t="s">
        <v>137</v>
      </c>
    </row>
    <row r="174" s="13" customFormat="1">
      <c r="A174" s="13"/>
      <c r="B174" s="226"/>
      <c r="C174" s="227"/>
      <c r="D174" s="219" t="s">
        <v>152</v>
      </c>
      <c r="E174" s="228" t="s">
        <v>19</v>
      </c>
      <c r="F174" s="229" t="s">
        <v>591</v>
      </c>
      <c r="G174" s="227"/>
      <c r="H174" s="230">
        <v>0.998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152</v>
      </c>
      <c r="AU174" s="236" t="s">
        <v>146</v>
      </c>
      <c r="AV174" s="13" t="s">
        <v>146</v>
      </c>
      <c r="AW174" s="13" t="s">
        <v>31</v>
      </c>
      <c r="AX174" s="13" t="s">
        <v>69</v>
      </c>
      <c r="AY174" s="236" t="s">
        <v>137</v>
      </c>
    </row>
    <row r="175" s="13" customFormat="1">
      <c r="A175" s="13"/>
      <c r="B175" s="226"/>
      <c r="C175" s="227"/>
      <c r="D175" s="219" t="s">
        <v>152</v>
      </c>
      <c r="E175" s="228" t="s">
        <v>19</v>
      </c>
      <c r="F175" s="229" t="s">
        <v>592</v>
      </c>
      <c r="G175" s="227"/>
      <c r="H175" s="230">
        <v>0.13600000000000001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152</v>
      </c>
      <c r="AU175" s="236" t="s">
        <v>146</v>
      </c>
      <c r="AV175" s="13" t="s">
        <v>146</v>
      </c>
      <c r="AW175" s="13" t="s">
        <v>31</v>
      </c>
      <c r="AX175" s="13" t="s">
        <v>69</v>
      </c>
      <c r="AY175" s="236" t="s">
        <v>137</v>
      </c>
    </row>
    <row r="176" s="13" customFormat="1">
      <c r="A176" s="13"/>
      <c r="B176" s="226"/>
      <c r="C176" s="227"/>
      <c r="D176" s="219" t="s">
        <v>152</v>
      </c>
      <c r="E176" s="228" t="s">
        <v>19</v>
      </c>
      <c r="F176" s="229" t="s">
        <v>593</v>
      </c>
      <c r="G176" s="227"/>
      <c r="H176" s="230">
        <v>0.16200000000000001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152</v>
      </c>
      <c r="AU176" s="236" t="s">
        <v>146</v>
      </c>
      <c r="AV176" s="13" t="s">
        <v>146</v>
      </c>
      <c r="AW176" s="13" t="s">
        <v>31</v>
      </c>
      <c r="AX176" s="13" t="s">
        <v>69</v>
      </c>
      <c r="AY176" s="236" t="s">
        <v>137</v>
      </c>
    </row>
    <row r="177" s="13" customFormat="1">
      <c r="A177" s="13"/>
      <c r="B177" s="226"/>
      <c r="C177" s="227"/>
      <c r="D177" s="219" t="s">
        <v>152</v>
      </c>
      <c r="E177" s="228" t="s">
        <v>19</v>
      </c>
      <c r="F177" s="229" t="s">
        <v>594</v>
      </c>
      <c r="G177" s="227"/>
      <c r="H177" s="230">
        <v>0.087999999999999995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152</v>
      </c>
      <c r="AU177" s="236" t="s">
        <v>146</v>
      </c>
      <c r="AV177" s="13" t="s">
        <v>146</v>
      </c>
      <c r="AW177" s="13" t="s">
        <v>31</v>
      </c>
      <c r="AX177" s="13" t="s">
        <v>69</v>
      </c>
      <c r="AY177" s="236" t="s">
        <v>137</v>
      </c>
    </row>
    <row r="178" s="13" customFormat="1">
      <c r="A178" s="13"/>
      <c r="B178" s="226"/>
      <c r="C178" s="227"/>
      <c r="D178" s="219" t="s">
        <v>152</v>
      </c>
      <c r="E178" s="228" t="s">
        <v>19</v>
      </c>
      <c r="F178" s="229" t="s">
        <v>595</v>
      </c>
      <c r="G178" s="227"/>
      <c r="H178" s="230">
        <v>0.22400000000000001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152</v>
      </c>
      <c r="AU178" s="236" t="s">
        <v>146</v>
      </c>
      <c r="AV178" s="13" t="s">
        <v>146</v>
      </c>
      <c r="AW178" s="13" t="s">
        <v>31</v>
      </c>
      <c r="AX178" s="13" t="s">
        <v>69</v>
      </c>
      <c r="AY178" s="236" t="s">
        <v>137</v>
      </c>
    </row>
    <row r="179" s="13" customFormat="1">
      <c r="A179" s="13"/>
      <c r="B179" s="226"/>
      <c r="C179" s="227"/>
      <c r="D179" s="219" t="s">
        <v>152</v>
      </c>
      <c r="E179" s="228" t="s">
        <v>19</v>
      </c>
      <c r="F179" s="229" t="s">
        <v>596</v>
      </c>
      <c r="G179" s="227"/>
      <c r="H179" s="230">
        <v>0.65300000000000002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152</v>
      </c>
      <c r="AU179" s="236" t="s">
        <v>146</v>
      </c>
      <c r="AV179" s="13" t="s">
        <v>146</v>
      </c>
      <c r="AW179" s="13" t="s">
        <v>31</v>
      </c>
      <c r="AX179" s="13" t="s">
        <v>69</v>
      </c>
      <c r="AY179" s="236" t="s">
        <v>137</v>
      </c>
    </row>
    <row r="180" s="13" customFormat="1">
      <c r="A180" s="13"/>
      <c r="B180" s="226"/>
      <c r="C180" s="227"/>
      <c r="D180" s="219" t="s">
        <v>152</v>
      </c>
      <c r="E180" s="228" t="s">
        <v>19</v>
      </c>
      <c r="F180" s="229" t="s">
        <v>597</v>
      </c>
      <c r="G180" s="227"/>
      <c r="H180" s="230">
        <v>0.126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152</v>
      </c>
      <c r="AU180" s="236" t="s">
        <v>146</v>
      </c>
      <c r="AV180" s="13" t="s">
        <v>146</v>
      </c>
      <c r="AW180" s="13" t="s">
        <v>31</v>
      </c>
      <c r="AX180" s="13" t="s">
        <v>69</v>
      </c>
      <c r="AY180" s="236" t="s">
        <v>137</v>
      </c>
    </row>
    <row r="181" s="13" customFormat="1">
      <c r="A181" s="13"/>
      <c r="B181" s="226"/>
      <c r="C181" s="227"/>
      <c r="D181" s="219" t="s">
        <v>152</v>
      </c>
      <c r="E181" s="228" t="s">
        <v>19</v>
      </c>
      <c r="F181" s="229" t="s">
        <v>598</v>
      </c>
      <c r="G181" s="227"/>
      <c r="H181" s="230">
        <v>1.464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152</v>
      </c>
      <c r="AU181" s="236" t="s">
        <v>146</v>
      </c>
      <c r="AV181" s="13" t="s">
        <v>146</v>
      </c>
      <c r="AW181" s="13" t="s">
        <v>31</v>
      </c>
      <c r="AX181" s="13" t="s">
        <v>69</v>
      </c>
      <c r="AY181" s="236" t="s">
        <v>137</v>
      </c>
    </row>
    <row r="182" s="14" customFormat="1">
      <c r="A182" s="14"/>
      <c r="B182" s="237"/>
      <c r="C182" s="238"/>
      <c r="D182" s="219" t="s">
        <v>152</v>
      </c>
      <c r="E182" s="239" t="s">
        <v>19</v>
      </c>
      <c r="F182" s="240" t="s">
        <v>190</v>
      </c>
      <c r="G182" s="238"/>
      <c r="H182" s="241">
        <v>4.9690000000000003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152</v>
      </c>
      <c r="AU182" s="247" t="s">
        <v>146</v>
      </c>
      <c r="AV182" s="14" t="s">
        <v>145</v>
      </c>
      <c r="AW182" s="14" t="s">
        <v>31</v>
      </c>
      <c r="AX182" s="14" t="s">
        <v>77</v>
      </c>
      <c r="AY182" s="247" t="s">
        <v>137</v>
      </c>
    </row>
    <row r="183" s="2" customFormat="1" ht="16.5" customHeight="1">
      <c r="A183" s="40"/>
      <c r="B183" s="41"/>
      <c r="C183" s="206" t="s">
        <v>242</v>
      </c>
      <c r="D183" s="206" t="s">
        <v>140</v>
      </c>
      <c r="E183" s="207" t="s">
        <v>599</v>
      </c>
      <c r="F183" s="208" t="s">
        <v>600</v>
      </c>
      <c r="G183" s="209" t="s">
        <v>336</v>
      </c>
      <c r="H183" s="210">
        <v>0.13500000000000001</v>
      </c>
      <c r="I183" s="211"/>
      <c r="J183" s="212">
        <f>ROUND(I183*H183,2)</f>
        <v>0</v>
      </c>
      <c r="K183" s="208" t="s">
        <v>144</v>
      </c>
      <c r="L183" s="46"/>
      <c r="M183" s="213" t="s">
        <v>19</v>
      </c>
      <c r="N183" s="214" t="s">
        <v>41</v>
      </c>
      <c r="O183" s="86"/>
      <c r="P183" s="215">
        <f>O183*H183</f>
        <v>0</v>
      </c>
      <c r="Q183" s="215">
        <v>1.06277</v>
      </c>
      <c r="R183" s="215">
        <f>Q183*H183</f>
        <v>0.14347395000000002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145</v>
      </c>
      <c r="AT183" s="217" t="s">
        <v>140</v>
      </c>
      <c r="AU183" s="217" t="s">
        <v>146</v>
      </c>
      <c r="AY183" s="19" t="s">
        <v>137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146</v>
      </c>
      <c r="BK183" s="218">
        <f>ROUND(I183*H183,2)</f>
        <v>0</v>
      </c>
      <c r="BL183" s="19" t="s">
        <v>145</v>
      </c>
      <c r="BM183" s="217" t="s">
        <v>601</v>
      </c>
    </row>
    <row r="184" s="2" customFormat="1">
      <c r="A184" s="40"/>
      <c r="B184" s="41"/>
      <c r="C184" s="42"/>
      <c r="D184" s="219" t="s">
        <v>148</v>
      </c>
      <c r="E184" s="42"/>
      <c r="F184" s="220" t="s">
        <v>602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148</v>
      </c>
      <c r="AU184" s="19" t="s">
        <v>146</v>
      </c>
    </row>
    <row r="185" s="2" customFormat="1">
      <c r="A185" s="40"/>
      <c r="B185" s="41"/>
      <c r="C185" s="42"/>
      <c r="D185" s="224" t="s">
        <v>150</v>
      </c>
      <c r="E185" s="42"/>
      <c r="F185" s="225" t="s">
        <v>603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150</v>
      </c>
      <c r="AU185" s="19" t="s">
        <v>146</v>
      </c>
    </row>
    <row r="186" s="13" customFormat="1">
      <c r="A186" s="13"/>
      <c r="B186" s="226"/>
      <c r="C186" s="227"/>
      <c r="D186" s="219" t="s">
        <v>152</v>
      </c>
      <c r="E186" s="228" t="s">
        <v>19</v>
      </c>
      <c r="F186" s="229" t="s">
        <v>604</v>
      </c>
      <c r="G186" s="227"/>
      <c r="H186" s="230">
        <v>0.13500000000000001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152</v>
      </c>
      <c r="AU186" s="236" t="s">
        <v>146</v>
      </c>
      <c r="AV186" s="13" t="s">
        <v>146</v>
      </c>
      <c r="AW186" s="13" t="s">
        <v>31</v>
      </c>
      <c r="AX186" s="13" t="s">
        <v>77</v>
      </c>
      <c r="AY186" s="236" t="s">
        <v>137</v>
      </c>
    </row>
    <row r="187" s="2" customFormat="1" ht="16.5" customHeight="1">
      <c r="A187" s="40"/>
      <c r="B187" s="41"/>
      <c r="C187" s="206" t="s">
        <v>255</v>
      </c>
      <c r="D187" s="206" t="s">
        <v>140</v>
      </c>
      <c r="E187" s="207" t="s">
        <v>605</v>
      </c>
      <c r="F187" s="208" t="s">
        <v>606</v>
      </c>
      <c r="G187" s="209" t="s">
        <v>143</v>
      </c>
      <c r="H187" s="210">
        <v>99.370000000000005</v>
      </c>
      <c r="I187" s="211"/>
      <c r="J187" s="212">
        <f>ROUND(I187*H187,2)</f>
        <v>0</v>
      </c>
      <c r="K187" s="208" t="s">
        <v>144</v>
      </c>
      <c r="L187" s="46"/>
      <c r="M187" s="213" t="s">
        <v>19</v>
      </c>
      <c r="N187" s="214" t="s">
        <v>41</v>
      </c>
      <c r="O187" s="86"/>
      <c r="P187" s="215">
        <f>O187*H187</f>
        <v>0</v>
      </c>
      <c r="Q187" s="215">
        <v>0.00012999999999999999</v>
      </c>
      <c r="R187" s="215">
        <f>Q187*H187</f>
        <v>0.0129181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145</v>
      </c>
      <c r="AT187" s="217" t="s">
        <v>140</v>
      </c>
      <c r="AU187" s="217" t="s">
        <v>146</v>
      </c>
      <c r="AY187" s="19" t="s">
        <v>137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146</v>
      </c>
      <c r="BK187" s="218">
        <f>ROUND(I187*H187,2)</f>
        <v>0</v>
      </c>
      <c r="BL187" s="19" t="s">
        <v>145</v>
      </c>
      <c r="BM187" s="217" t="s">
        <v>607</v>
      </c>
    </row>
    <row r="188" s="2" customFormat="1">
      <c r="A188" s="40"/>
      <c r="B188" s="41"/>
      <c r="C188" s="42"/>
      <c r="D188" s="219" t="s">
        <v>148</v>
      </c>
      <c r="E188" s="42"/>
      <c r="F188" s="220" t="s">
        <v>608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148</v>
      </c>
      <c r="AU188" s="19" t="s">
        <v>146</v>
      </c>
    </row>
    <row r="189" s="2" customFormat="1">
      <c r="A189" s="40"/>
      <c r="B189" s="41"/>
      <c r="C189" s="42"/>
      <c r="D189" s="224" t="s">
        <v>150</v>
      </c>
      <c r="E189" s="42"/>
      <c r="F189" s="225" t="s">
        <v>609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150</v>
      </c>
      <c r="AU189" s="19" t="s">
        <v>146</v>
      </c>
    </row>
    <row r="190" s="15" customFormat="1">
      <c r="A190" s="15"/>
      <c r="B190" s="248"/>
      <c r="C190" s="249"/>
      <c r="D190" s="219" t="s">
        <v>152</v>
      </c>
      <c r="E190" s="250" t="s">
        <v>19</v>
      </c>
      <c r="F190" s="251" t="s">
        <v>610</v>
      </c>
      <c r="G190" s="249"/>
      <c r="H190" s="250" t="s">
        <v>19</v>
      </c>
      <c r="I190" s="252"/>
      <c r="J190" s="249"/>
      <c r="K190" s="249"/>
      <c r="L190" s="253"/>
      <c r="M190" s="254"/>
      <c r="N190" s="255"/>
      <c r="O190" s="255"/>
      <c r="P190" s="255"/>
      <c r="Q190" s="255"/>
      <c r="R190" s="255"/>
      <c r="S190" s="255"/>
      <c r="T190" s="25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7" t="s">
        <v>152</v>
      </c>
      <c r="AU190" s="257" t="s">
        <v>146</v>
      </c>
      <c r="AV190" s="15" t="s">
        <v>77</v>
      </c>
      <c r="AW190" s="15" t="s">
        <v>31</v>
      </c>
      <c r="AX190" s="15" t="s">
        <v>69</v>
      </c>
      <c r="AY190" s="257" t="s">
        <v>137</v>
      </c>
    </row>
    <row r="191" s="13" customFormat="1">
      <c r="A191" s="13"/>
      <c r="B191" s="226"/>
      <c r="C191" s="227"/>
      <c r="D191" s="219" t="s">
        <v>152</v>
      </c>
      <c r="E191" s="228" t="s">
        <v>19</v>
      </c>
      <c r="F191" s="229" t="s">
        <v>611</v>
      </c>
      <c r="G191" s="227"/>
      <c r="H191" s="230">
        <v>3.2400000000000002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152</v>
      </c>
      <c r="AU191" s="236" t="s">
        <v>146</v>
      </c>
      <c r="AV191" s="13" t="s">
        <v>146</v>
      </c>
      <c r="AW191" s="13" t="s">
        <v>31</v>
      </c>
      <c r="AX191" s="13" t="s">
        <v>69</v>
      </c>
      <c r="AY191" s="236" t="s">
        <v>137</v>
      </c>
    </row>
    <row r="192" s="13" customFormat="1">
      <c r="A192" s="13"/>
      <c r="B192" s="226"/>
      <c r="C192" s="227"/>
      <c r="D192" s="219" t="s">
        <v>152</v>
      </c>
      <c r="E192" s="228" t="s">
        <v>19</v>
      </c>
      <c r="F192" s="229" t="s">
        <v>612</v>
      </c>
      <c r="G192" s="227"/>
      <c r="H192" s="230">
        <v>1.52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152</v>
      </c>
      <c r="AU192" s="236" t="s">
        <v>146</v>
      </c>
      <c r="AV192" s="13" t="s">
        <v>146</v>
      </c>
      <c r="AW192" s="13" t="s">
        <v>31</v>
      </c>
      <c r="AX192" s="13" t="s">
        <v>69</v>
      </c>
      <c r="AY192" s="236" t="s">
        <v>137</v>
      </c>
    </row>
    <row r="193" s="13" customFormat="1">
      <c r="A193" s="13"/>
      <c r="B193" s="226"/>
      <c r="C193" s="227"/>
      <c r="D193" s="219" t="s">
        <v>152</v>
      </c>
      <c r="E193" s="228" t="s">
        <v>19</v>
      </c>
      <c r="F193" s="229" t="s">
        <v>613</v>
      </c>
      <c r="G193" s="227"/>
      <c r="H193" s="230">
        <v>17.600000000000001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152</v>
      </c>
      <c r="AU193" s="236" t="s">
        <v>146</v>
      </c>
      <c r="AV193" s="13" t="s">
        <v>146</v>
      </c>
      <c r="AW193" s="13" t="s">
        <v>31</v>
      </c>
      <c r="AX193" s="13" t="s">
        <v>69</v>
      </c>
      <c r="AY193" s="236" t="s">
        <v>137</v>
      </c>
    </row>
    <row r="194" s="13" customFormat="1">
      <c r="A194" s="13"/>
      <c r="B194" s="226"/>
      <c r="C194" s="227"/>
      <c r="D194" s="219" t="s">
        <v>152</v>
      </c>
      <c r="E194" s="228" t="s">
        <v>19</v>
      </c>
      <c r="F194" s="229" t="s">
        <v>470</v>
      </c>
      <c r="G194" s="227"/>
      <c r="H194" s="230">
        <v>19.949999999999999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152</v>
      </c>
      <c r="AU194" s="236" t="s">
        <v>146</v>
      </c>
      <c r="AV194" s="13" t="s">
        <v>146</v>
      </c>
      <c r="AW194" s="13" t="s">
        <v>31</v>
      </c>
      <c r="AX194" s="13" t="s">
        <v>69</v>
      </c>
      <c r="AY194" s="236" t="s">
        <v>137</v>
      </c>
    </row>
    <row r="195" s="13" customFormat="1">
      <c r="A195" s="13"/>
      <c r="B195" s="226"/>
      <c r="C195" s="227"/>
      <c r="D195" s="219" t="s">
        <v>152</v>
      </c>
      <c r="E195" s="228" t="s">
        <v>19</v>
      </c>
      <c r="F195" s="229" t="s">
        <v>614</v>
      </c>
      <c r="G195" s="227"/>
      <c r="H195" s="230">
        <v>2.7200000000000002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152</v>
      </c>
      <c r="AU195" s="236" t="s">
        <v>146</v>
      </c>
      <c r="AV195" s="13" t="s">
        <v>146</v>
      </c>
      <c r="AW195" s="13" t="s">
        <v>31</v>
      </c>
      <c r="AX195" s="13" t="s">
        <v>69</v>
      </c>
      <c r="AY195" s="236" t="s">
        <v>137</v>
      </c>
    </row>
    <row r="196" s="13" customFormat="1">
      <c r="A196" s="13"/>
      <c r="B196" s="226"/>
      <c r="C196" s="227"/>
      <c r="D196" s="219" t="s">
        <v>152</v>
      </c>
      <c r="E196" s="228" t="s">
        <v>19</v>
      </c>
      <c r="F196" s="229" t="s">
        <v>615</v>
      </c>
      <c r="G196" s="227"/>
      <c r="H196" s="230">
        <v>3.2400000000000002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152</v>
      </c>
      <c r="AU196" s="236" t="s">
        <v>146</v>
      </c>
      <c r="AV196" s="13" t="s">
        <v>146</v>
      </c>
      <c r="AW196" s="13" t="s">
        <v>31</v>
      </c>
      <c r="AX196" s="13" t="s">
        <v>69</v>
      </c>
      <c r="AY196" s="236" t="s">
        <v>137</v>
      </c>
    </row>
    <row r="197" s="13" customFormat="1">
      <c r="A197" s="13"/>
      <c r="B197" s="226"/>
      <c r="C197" s="227"/>
      <c r="D197" s="219" t="s">
        <v>152</v>
      </c>
      <c r="E197" s="228" t="s">
        <v>19</v>
      </c>
      <c r="F197" s="229" t="s">
        <v>616</v>
      </c>
      <c r="G197" s="227"/>
      <c r="H197" s="230">
        <v>1.76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152</v>
      </c>
      <c r="AU197" s="236" t="s">
        <v>146</v>
      </c>
      <c r="AV197" s="13" t="s">
        <v>146</v>
      </c>
      <c r="AW197" s="13" t="s">
        <v>31</v>
      </c>
      <c r="AX197" s="13" t="s">
        <v>69</v>
      </c>
      <c r="AY197" s="236" t="s">
        <v>137</v>
      </c>
    </row>
    <row r="198" s="13" customFormat="1">
      <c r="A198" s="13"/>
      <c r="B198" s="226"/>
      <c r="C198" s="227"/>
      <c r="D198" s="219" t="s">
        <v>152</v>
      </c>
      <c r="E198" s="228" t="s">
        <v>19</v>
      </c>
      <c r="F198" s="229" t="s">
        <v>617</v>
      </c>
      <c r="G198" s="227"/>
      <c r="H198" s="230">
        <v>4.4800000000000004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152</v>
      </c>
      <c r="AU198" s="236" t="s">
        <v>146</v>
      </c>
      <c r="AV198" s="13" t="s">
        <v>146</v>
      </c>
      <c r="AW198" s="13" t="s">
        <v>31</v>
      </c>
      <c r="AX198" s="13" t="s">
        <v>69</v>
      </c>
      <c r="AY198" s="236" t="s">
        <v>137</v>
      </c>
    </row>
    <row r="199" s="13" customFormat="1">
      <c r="A199" s="13"/>
      <c r="B199" s="226"/>
      <c r="C199" s="227"/>
      <c r="D199" s="219" t="s">
        <v>152</v>
      </c>
      <c r="E199" s="228" t="s">
        <v>19</v>
      </c>
      <c r="F199" s="229" t="s">
        <v>468</v>
      </c>
      <c r="G199" s="227"/>
      <c r="H199" s="230">
        <v>13.060000000000001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152</v>
      </c>
      <c r="AU199" s="236" t="s">
        <v>146</v>
      </c>
      <c r="AV199" s="13" t="s">
        <v>146</v>
      </c>
      <c r="AW199" s="13" t="s">
        <v>31</v>
      </c>
      <c r="AX199" s="13" t="s">
        <v>69</v>
      </c>
      <c r="AY199" s="236" t="s">
        <v>137</v>
      </c>
    </row>
    <row r="200" s="13" customFormat="1">
      <c r="A200" s="13"/>
      <c r="B200" s="226"/>
      <c r="C200" s="227"/>
      <c r="D200" s="219" t="s">
        <v>152</v>
      </c>
      <c r="E200" s="228" t="s">
        <v>19</v>
      </c>
      <c r="F200" s="229" t="s">
        <v>618</v>
      </c>
      <c r="G200" s="227"/>
      <c r="H200" s="230">
        <v>2.52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152</v>
      </c>
      <c r="AU200" s="236" t="s">
        <v>146</v>
      </c>
      <c r="AV200" s="13" t="s">
        <v>146</v>
      </c>
      <c r="AW200" s="13" t="s">
        <v>31</v>
      </c>
      <c r="AX200" s="13" t="s">
        <v>69</v>
      </c>
      <c r="AY200" s="236" t="s">
        <v>137</v>
      </c>
    </row>
    <row r="201" s="13" customFormat="1">
      <c r="A201" s="13"/>
      <c r="B201" s="226"/>
      <c r="C201" s="227"/>
      <c r="D201" s="219" t="s">
        <v>152</v>
      </c>
      <c r="E201" s="228" t="s">
        <v>19</v>
      </c>
      <c r="F201" s="229" t="s">
        <v>467</v>
      </c>
      <c r="G201" s="227"/>
      <c r="H201" s="230">
        <v>29.280000000000001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152</v>
      </c>
      <c r="AU201" s="236" t="s">
        <v>146</v>
      </c>
      <c r="AV201" s="13" t="s">
        <v>146</v>
      </c>
      <c r="AW201" s="13" t="s">
        <v>31</v>
      </c>
      <c r="AX201" s="13" t="s">
        <v>69</v>
      </c>
      <c r="AY201" s="236" t="s">
        <v>137</v>
      </c>
    </row>
    <row r="202" s="14" customFormat="1">
      <c r="A202" s="14"/>
      <c r="B202" s="237"/>
      <c r="C202" s="238"/>
      <c r="D202" s="219" t="s">
        <v>152</v>
      </c>
      <c r="E202" s="239" t="s">
        <v>19</v>
      </c>
      <c r="F202" s="240" t="s">
        <v>190</v>
      </c>
      <c r="G202" s="238"/>
      <c r="H202" s="241">
        <v>99.370000000000005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152</v>
      </c>
      <c r="AU202" s="247" t="s">
        <v>146</v>
      </c>
      <c r="AV202" s="14" t="s">
        <v>145</v>
      </c>
      <c r="AW202" s="14" t="s">
        <v>31</v>
      </c>
      <c r="AX202" s="14" t="s">
        <v>77</v>
      </c>
      <c r="AY202" s="247" t="s">
        <v>137</v>
      </c>
    </row>
    <row r="203" s="2" customFormat="1" ht="16.5" customHeight="1">
      <c r="A203" s="40"/>
      <c r="B203" s="41"/>
      <c r="C203" s="206" t="s">
        <v>262</v>
      </c>
      <c r="D203" s="206" t="s">
        <v>140</v>
      </c>
      <c r="E203" s="207" t="s">
        <v>619</v>
      </c>
      <c r="F203" s="208" t="s">
        <v>620</v>
      </c>
      <c r="G203" s="209" t="s">
        <v>143</v>
      </c>
      <c r="H203" s="210">
        <v>99.370000000000005</v>
      </c>
      <c r="I203" s="211"/>
      <c r="J203" s="212">
        <f>ROUND(I203*H203,2)</f>
        <v>0</v>
      </c>
      <c r="K203" s="208" t="s">
        <v>144</v>
      </c>
      <c r="L203" s="46"/>
      <c r="M203" s="213" t="s">
        <v>19</v>
      </c>
      <c r="N203" s="214" t="s">
        <v>41</v>
      </c>
      <c r="O203" s="86"/>
      <c r="P203" s="215">
        <f>O203*H203</f>
        <v>0</v>
      </c>
      <c r="Q203" s="215">
        <v>0.00033</v>
      </c>
      <c r="R203" s="215">
        <f>Q203*H203</f>
        <v>0.032792100000000005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145</v>
      </c>
      <c r="AT203" s="217" t="s">
        <v>140</v>
      </c>
      <c r="AU203" s="217" t="s">
        <v>146</v>
      </c>
      <c r="AY203" s="19" t="s">
        <v>137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146</v>
      </c>
      <c r="BK203" s="218">
        <f>ROUND(I203*H203,2)</f>
        <v>0</v>
      </c>
      <c r="BL203" s="19" t="s">
        <v>145</v>
      </c>
      <c r="BM203" s="217" t="s">
        <v>621</v>
      </c>
    </row>
    <row r="204" s="2" customFormat="1">
      <c r="A204" s="40"/>
      <c r="B204" s="41"/>
      <c r="C204" s="42"/>
      <c r="D204" s="219" t="s">
        <v>148</v>
      </c>
      <c r="E204" s="42"/>
      <c r="F204" s="220" t="s">
        <v>622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148</v>
      </c>
      <c r="AU204" s="19" t="s">
        <v>146</v>
      </c>
    </row>
    <row r="205" s="2" customFormat="1">
      <c r="A205" s="40"/>
      <c r="B205" s="41"/>
      <c r="C205" s="42"/>
      <c r="D205" s="224" t="s">
        <v>150</v>
      </c>
      <c r="E205" s="42"/>
      <c r="F205" s="225" t="s">
        <v>623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150</v>
      </c>
      <c r="AU205" s="19" t="s">
        <v>146</v>
      </c>
    </row>
    <row r="206" s="15" customFormat="1">
      <c r="A206" s="15"/>
      <c r="B206" s="248"/>
      <c r="C206" s="249"/>
      <c r="D206" s="219" t="s">
        <v>152</v>
      </c>
      <c r="E206" s="250" t="s">
        <v>19</v>
      </c>
      <c r="F206" s="251" t="s">
        <v>624</v>
      </c>
      <c r="G206" s="249"/>
      <c r="H206" s="250" t="s">
        <v>19</v>
      </c>
      <c r="I206" s="252"/>
      <c r="J206" s="249"/>
      <c r="K206" s="249"/>
      <c r="L206" s="253"/>
      <c r="M206" s="254"/>
      <c r="N206" s="255"/>
      <c r="O206" s="255"/>
      <c r="P206" s="255"/>
      <c r="Q206" s="255"/>
      <c r="R206" s="255"/>
      <c r="S206" s="255"/>
      <c r="T206" s="25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7" t="s">
        <v>152</v>
      </c>
      <c r="AU206" s="257" t="s">
        <v>146</v>
      </c>
      <c r="AV206" s="15" t="s">
        <v>77</v>
      </c>
      <c r="AW206" s="15" t="s">
        <v>31</v>
      </c>
      <c r="AX206" s="15" t="s">
        <v>69</v>
      </c>
      <c r="AY206" s="257" t="s">
        <v>137</v>
      </c>
    </row>
    <row r="207" s="13" customFormat="1">
      <c r="A207" s="13"/>
      <c r="B207" s="226"/>
      <c r="C207" s="227"/>
      <c r="D207" s="219" t="s">
        <v>152</v>
      </c>
      <c r="E207" s="228" t="s">
        <v>19</v>
      </c>
      <c r="F207" s="229" t="s">
        <v>611</v>
      </c>
      <c r="G207" s="227"/>
      <c r="H207" s="230">
        <v>3.2400000000000002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152</v>
      </c>
      <c r="AU207" s="236" t="s">
        <v>146</v>
      </c>
      <c r="AV207" s="13" t="s">
        <v>146</v>
      </c>
      <c r="AW207" s="13" t="s">
        <v>31</v>
      </c>
      <c r="AX207" s="13" t="s">
        <v>69</v>
      </c>
      <c r="AY207" s="236" t="s">
        <v>137</v>
      </c>
    </row>
    <row r="208" s="13" customFormat="1">
      <c r="A208" s="13"/>
      <c r="B208" s="226"/>
      <c r="C208" s="227"/>
      <c r="D208" s="219" t="s">
        <v>152</v>
      </c>
      <c r="E208" s="228" t="s">
        <v>19</v>
      </c>
      <c r="F208" s="229" t="s">
        <v>612</v>
      </c>
      <c r="G208" s="227"/>
      <c r="H208" s="230">
        <v>1.52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152</v>
      </c>
      <c r="AU208" s="236" t="s">
        <v>146</v>
      </c>
      <c r="AV208" s="13" t="s">
        <v>146</v>
      </c>
      <c r="AW208" s="13" t="s">
        <v>31</v>
      </c>
      <c r="AX208" s="13" t="s">
        <v>69</v>
      </c>
      <c r="AY208" s="236" t="s">
        <v>137</v>
      </c>
    </row>
    <row r="209" s="13" customFormat="1">
      <c r="A209" s="13"/>
      <c r="B209" s="226"/>
      <c r="C209" s="227"/>
      <c r="D209" s="219" t="s">
        <v>152</v>
      </c>
      <c r="E209" s="228" t="s">
        <v>19</v>
      </c>
      <c r="F209" s="229" t="s">
        <v>613</v>
      </c>
      <c r="G209" s="227"/>
      <c r="H209" s="230">
        <v>17.600000000000001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152</v>
      </c>
      <c r="AU209" s="236" t="s">
        <v>146</v>
      </c>
      <c r="AV209" s="13" t="s">
        <v>146</v>
      </c>
      <c r="AW209" s="13" t="s">
        <v>31</v>
      </c>
      <c r="AX209" s="13" t="s">
        <v>69</v>
      </c>
      <c r="AY209" s="236" t="s">
        <v>137</v>
      </c>
    </row>
    <row r="210" s="13" customFormat="1">
      <c r="A210" s="13"/>
      <c r="B210" s="226"/>
      <c r="C210" s="227"/>
      <c r="D210" s="219" t="s">
        <v>152</v>
      </c>
      <c r="E210" s="228" t="s">
        <v>19</v>
      </c>
      <c r="F210" s="229" t="s">
        <v>470</v>
      </c>
      <c r="G210" s="227"/>
      <c r="H210" s="230">
        <v>19.949999999999999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152</v>
      </c>
      <c r="AU210" s="236" t="s">
        <v>146</v>
      </c>
      <c r="AV210" s="13" t="s">
        <v>146</v>
      </c>
      <c r="AW210" s="13" t="s">
        <v>31</v>
      </c>
      <c r="AX210" s="13" t="s">
        <v>69</v>
      </c>
      <c r="AY210" s="236" t="s">
        <v>137</v>
      </c>
    </row>
    <row r="211" s="13" customFormat="1">
      <c r="A211" s="13"/>
      <c r="B211" s="226"/>
      <c r="C211" s="227"/>
      <c r="D211" s="219" t="s">
        <v>152</v>
      </c>
      <c r="E211" s="228" t="s">
        <v>19</v>
      </c>
      <c r="F211" s="229" t="s">
        <v>614</v>
      </c>
      <c r="G211" s="227"/>
      <c r="H211" s="230">
        <v>2.7200000000000002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152</v>
      </c>
      <c r="AU211" s="236" t="s">
        <v>146</v>
      </c>
      <c r="AV211" s="13" t="s">
        <v>146</v>
      </c>
      <c r="AW211" s="13" t="s">
        <v>31</v>
      </c>
      <c r="AX211" s="13" t="s">
        <v>69</v>
      </c>
      <c r="AY211" s="236" t="s">
        <v>137</v>
      </c>
    </row>
    <row r="212" s="13" customFormat="1">
      <c r="A212" s="13"/>
      <c r="B212" s="226"/>
      <c r="C212" s="227"/>
      <c r="D212" s="219" t="s">
        <v>152</v>
      </c>
      <c r="E212" s="228" t="s">
        <v>19</v>
      </c>
      <c r="F212" s="229" t="s">
        <v>615</v>
      </c>
      <c r="G212" s="227"/>
      <c r="H212" s="230">
        <v>3.2400000000000002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152</v>
      </c>
      <c r="AU212" s="236" t="s">
        <v>146</v>
      </c>
      <c r="AV212" s="13" t="s">
        <v>146</v>
      </c>
      <c r="AW212" s="13" t="s">
        <v>31</v>
      </c>
      <c r="AX212" s="13" t="s">
        <v>69</v>
      </c>
      <c r="AY212" s="236" t="s">
        <v>137</v>
      </c>
    </row>
    <row r="213" s="13" customFormat="1">
      <c r="A213" s="13"/>
      <c r="B213" s="226"/>
      <c r="C213" s="227"/>
      <c r="D213" s="219" t="s">
        <v>152</v>
      </c>
      <c r="E213" s="228" t="s">
        <v>19</v>
      </c>
      <c r="F213" s="229" t="s">
        <v>616</v>
      </c>
      <c r="G213" s="227"/>
      <c r="H213" s="230">
        <v>1.76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152</v>
      </c>
      <c r="AU213" s="236" t="s">
        <v>146</v>
      </c>
      <c r="AV213" s="13" t="s">
        <v>146</v>
      </c>
      <c r="AW213" s="13" t="s">
        <v>31</v>
      </c>
      <c r="AX213" s="13" t="s">
        <v>69</v>
      </c>
      <c r="AY213" s="236" t="s">
        <v>137</v>
      </c>
    </row>
    <row r="214" s="13" customFormat="1">
      <c r="A214" s="13"/>
      <c r="B214" s="226"/>
      <c r="C214" s="227"/>
      <c r="D214" s="219" t="s">
        <v>152</v>
      </c>
      <c r="E214" s="228" t="s">
        <v>19</v>
      </c>
      <c r="F214" s="229" t="s">
        <v>617</v>
      </c>
      <c r="G214" s="227"/>
      <c r="H214" s="230">
        <v>4.4800000000000004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152</v>
      </c>
      <c r="AU214" s="236" t="s">
        <v>146</v>
      </c>
      <c r="AV214" s="13" t="s">
        <v>146</v>
      </c>
      <c r="AW214" s="13" t="s">
        <v>31</v>
      </c>
      <c r="AX214" s="13" t="s">
        <v>69</v>
      </c>
      <c r="AY214" s="236" t="s">
        <v>137</v>
      </c>
    </row>
    <row r="215" s="13" customFormat="1">
      <c r="A215" s="13"/>
      <c r="B215" s="226"/>
      <c r="C215" s="227"/>
      <c r="D215" s="219" t="s">
        <v>152</v>
      </c>
      <c r="E215" s="228" t="s">
        <v>19</v>
      </c>
      <c r="F215" s="229" t="s">
        <v>468</v>
      </c>
      <c r="G215" s="227"/>
      <c r="H215" s="230">
        <v>13.060000000000001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152</v>
      </c>
      <c r="AU215" s="236" t="s">
        <v>146</v>
      </c>
      <c r="AV215" s="13" t="s">
        <v>146</v>
      </c>
      <c r="AW215" s="13" t="s">
        <v>31</v>
      </c>
      <c r="AX215" s="13" t="s">
        <v>69</v>
      </c>
      <c r="AY215" s="236" t="s">
        <v>137</v>
      </c>
    </row>
    <row r="216" s="13" customFormat="1">
      <c r="A216" s="13"/>
      <c r="B216" s="226"/>
      <c r="C216" s="227"/>
      <c r="D216" s="219" t="s">
        <v>152</v>
      </c>
      <c r="E216" s="228" t="s">
        <v>19</v>
      </c>
      <c r="F216" s="229" t="s">
        <v>618</v>
      </c>
      <c r="G216" s="227"/>
      <c r="H216" s="230">
        <v>2.52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152</v>
      </c>
      <c r="AU216" s="236" t="s">
        <v>146</v>
      </c>
      <c r="AV216" s="13" t="s">
        <v>146</v>
      </c>
      <c r="AW216" s="13" t="s">
        <v>31</v>
      </c>
      <c r="AX216" s="13" t="s">
        <v>69</v>
      </c>
      <c r="AY216" s="236" t="s">
        <v>137</v>
      </c>
    </row>
    <row r="217" s="13" customFormat="1">
      <c r="A217" s="13"/>
      <c r="B217" s="226"/>
      <c r="C217" s="227"/>
      <c r="D217" s="219" t="s">
        <v>152</v>
      </c>
      <c r="E217" s="228" t="s">
        <v>19</v>
      </c>
      <c r="F217" s="229" t="s">
        <v>467</v>
      </c>
      <c r="G217" s="227"/>
      <c r="H217" s="230">
        <v>29.280000000000001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152</v>
      </c>
      <c r="AU217" s="236" t="s">
        <v>146</v>
      </c>
      <c r="AV217" s="13" t="s">
        <v>146</v>
      </c>
      <c r="AW217" s="13" t="s">
        <v>31</v>
      </c>
      <c r="AX217" s="13" t="s">
        <v>69</v>
      </c>
      <c r="AY217" s="236" t="s">
        <v>137</v>
      </c>
    </row>
    <row r="218" s="14" customFormat="1">
      <c r="A218" s="14"/>
      <c r="B218" s="237"/>
      <c r="C218" s="238"/>
      <c r="D218" s="219" t="s">
        <v>152</v>
      </c>
      <c r="E218" s="239" t="s">
        <v>19</v>
      </c>
      <c r="F218" s="240" t="s">
        <v>190</v>
      </c>
      <c r="G218" s="238"/>
      <c r="H218" s="241">
        <v>99.370000000000005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152</v>
      </c>
      <c r="AU218" s="247" t="s">
        <v>146</v>
      </c>
      <c r="AV218" s="14" t="s">
        <v>145</v>
      </c>
      <c r="AW218" s="14" t="s">
        <v>31</v>
      </c>
      <c r="AX218" s="14" t="s">
        <v>77</v>
      </c>
      <c r="AY218" s="247" t="s">
        <v>137</v>
      </c>
    </row>
    <row r="219" s="2" customFormat="1" ht="16.5" customHeight="1">
      <c r="A219" s="40"/>
      <c r="B219" s="41"/>
      <c r="C219" s="206" t="s">
        <v>269</v>
      </c>
      <c r="D219" s="206" t="s">
        <v>140</v>
      </c>
      <c r="E219" s="207" t="s">
        <v>625</v>
      </c>
      <c r="F219" s="208" t="s">
        <v>626</v>
      </c>
      <c r="G219" s="209" t="s">
        <v>215</v>
      </c>
      <c r="H219" s="210">
        <v>3</v>
      </c>
      <c r="I219" s="211"/>
      <c r="J219" s="212">
        <f>ROUND(I219*H219,2)</f>
        <v>0</v>
      </c>
      <c r="K219" s="208" t="s">
        <v>144</v>
      </c>
      <c r="L219" s="46"/>
      <c r="M219" s="213" t="s">
        <v>19</v>
      </c>
      <c r="N219" s="214" t="s">
        <v>41</v>
      </c>
      <c r="O219" s="86"/>
      <c r="P219" s="215">
        <f>O219*H219</f>
        <v>0</v>
      </c>
      <c r="Q219" s="215">
        <v>0.017770000000000001</v>
      </c>
      <c r="R219" s="215">
        <f>Q219*H219</f>
        <v>0.053310000000000003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145</v>
      </c>
      <c r="AT219" s="217" t="s">
        <v>140</v>
      </c>
      <c r="AU219" s="217" t="s">
        <v>146</v>
      </c>
      <c r="AY219" s="19" t="s">
        <v>137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146</v>
      </c>
      <c r="BK219" s="218">
        <f>ROUND(I219*H219,2)</f>
        <v>0</v>
      </c>
      <c r="BL219" s="19" t="s">
        <v>145</v>
      </c>
      <c r="BM219" s="217" t="s">
        <v>627</v>
      </c>
    </row>
    <row r="220" s="2" customFormat="1">
      <c r="A220" s="40"/>
      <c r="B220" s="41"/>
      <c r="C220" s="42"/>
      <c r="D220" s="219" t="s">
        <v>148</v>
      </c>
      <c r="E220" s="42"/>
      <c r="F220" s="220" t="s">
        <v>628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148</v>
      </c>
      <c r="AU220" s="19" t="s">
        <v>146</v>
      </c>
    </row>
    <row r="221" s="2" customFormat="1">
      <c r="A221" s="40"/>
      <c r="B221" s="41"/>
      <c r="C221" s="42"/>
      <c r="D221" s="224" t="s">
        <v>150</v>
      </c>
      <c r="E221" s="42"/>
      <c r="F221" s="225" t="s">
        <v>629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150</v>
      </c>
      <c r="AU221" s="19" t="s">
        <v>146</v>
      </c>
    </row>
    <row r="222" s="2" customFormat="1" ht="16.5" customHeight="1">
      <c r="A222" s="40"/>
      <c r="B222" s="41"/>
      <c r="C222" s="262" t="s">
        <v>285</v>
      </c>
      <c r="D222" s="262" t="s">
        <v>522</v>
      </c>
      <c r="E222" s="263" t="s">
        <v>630</v>
      </c>
      <c r="F222" s="264" t="s">
        <v>631</v>
      </c>
      <c r="G222" s="265" t="s">
        <v>215</v>
      </c>
      <c r="H222" s="266">
        <v>1</v>
      </c>
      <c r="I222" s="267"/>
      <c r="J222" s="268">
        <f>ROUND(I222*H222,2)</f>
        <v>0</v>
      </c>
      <c r="K222" s="264" t="s">
        <v>144</v>
      </c>
      <c r="L222" s="269"/>
      <c r="M222" s="270" t="s">
        <v>19</v>
      </c>
      <c r="N222" s="271" t="s">
        <v>41</v>
      </c>
      <c r="O222" s="86"/>
      <c r="P222" s="215">
        <f>O222*H222</f>
        <v>0</v>
      </c>
      <c r="Q222" s="215">
        <v>0.01201</v>
      </c>
      <c r="R222" s="215">
        <f>Q222*H222</f>
        <v>0.01201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205</v>
      </c>
      <c r="AT222" s="217" t="s">
        <v>522</v>
      </c>
      <c r="AU222" s="217" t="s">
        <v>146</v>
      </c>
      <c r="AY222" s="19" t="s">
        <v>137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146</v>
      </c>
      <c r="BK222" s="218">
        <f>ROUND(I222*H222,2)</f>
        <v>0</v>
      </c>
      <c r="BL222" s="19" t="s">
        <v>145</v>
      </c>
      <c r="BM222" s="217" t="s">
        <v>632</v>
      </c>
    </row>
    <row r="223" s="2" customFormat="1">
      <c r="A223" s="40"/>
      <c r="B223" s="41"/>
      <c r="C223" s="42"/>
      <c r="D223" s="219" t="s">
        <v>148</v>
      </c>
      <c r="E223" s="42"/>
      <c r="F223" s="220" t="s">
        <v>631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148</v>
      </c>
      <c r="AU223" s="19" t="s">
        <v>146</v>
      </c>
    </row>
    <row r="224" s="2" customFormat="1" ht="16.5" customHeight="1">
      <c r="A224" s="40"/>
      <c r="B224" s="41"/>
      <c r="C224" s="262" t="s">
        <v>294</v>
      </c>
      <c r="D224" s="262" t="s">
        <v>522</v>
      </c>
      <c r="E224" s="263" t="s">
        <v>633</v>
      </c>
      <c r="F224" s="264" t="s">
        <v>634</v>
      </c>
      <c r="G224" s="265" t="s">
        <v>215</v>
      </c>
      <c r="H224" s="266">
        <v>2</v>
      </c>
      <c r="I224" s="267"/>
      <c r="J224" s="268">
        <f>ROUND(I224*H224,2)</f>
        <v>0</v>
      </c>
      <c r="K224" s="264" t="s">
        <v>144</v>
      </c>
      <c r="L224" s="269"/>
      <c r="M224" s="270" t="s">
        <v>19</v>
      </c>
      <c r="N224" s="271" t="s">
        <v>41</v>
      </c>
      <c r="O224" s="86"/>
      <c r="P224" s="215">
        <f>O224*H224</f>
        <v>0</v>
      </c>
      <c r="Q224" s="215">
        <v>0.012250000000000001</v>
      </c>
      <c r="R224" s="215">
        <f>Q224*H224</f>
        <v>0.024500000000000001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205</v>
      </c>
      <c r="AT224" s="217" t="s">
        <v>522</v>
      </c>
      <c r="AU224" s="217" t="s">
        <v>146</v>
      </c>
      <c r="AY224" s="19" t="s">
        <v>137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146</v>
      </c>
      <c r="BK224" s="218">
        <f>ROUND(I224*H224,2)</f>
        <v>0</v>
      </c>
      <c r="BL224" s="19" t="s">
        <v>145</v>
      </c>
      <c r="BM224" s="217" t="s">
        <v>635</v>
      </c>
    </row>
    <row r="225" s="2" customFormat="1">
      <c r="A225" s="40"/>
      <c r="B225" s="41"/>
      <c r="C225" s="42"/>
      <c r="D225" s="219" t="s">
        <v>148</v>
      </c>
      <c r="E225" s="42"/>
      <c r="F225" s="220" t="s">
        <v>634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148</v>
      </c>
      <c r="AU225" s="19" t="s">
        <v>146</v>
      </c>
    </row>
    <row r="226" s="2" customFormat="1" ht="16.5" customHeight="1">
      <c r="A226" s="40"/>
      <c r="B226" s="41"/>
      <c r="C226" s="206" t="s">
        <v>301</v>
      </c>
      <c r="D226" s="206" t="s">
        <v>140</v>
      </c>
      <c r="E226" s="207" t="s">
        <v>636</v>
      </c>
      <c r="F226" s="208" t="s">
        <v>637</v>
      </c>
      <c r="G226" s="209" t="s">
        <v>215</v>
      </c>
      <c r="H226" s="210">
        <v>1</v>
      </c>
      <c r="I226" s="211"/>
      <c r="J226" s="212">
        <f>ROUND(I226*H226,2)</f>
        <v>0</v>
      </c>
      <c r="K226" s="208" t="s">
        <v>144</v>
      </c>
      <c r="L226" s="46"/>
      <c r="M226" s="213" t="s">
        <v>19</v>
      </c>
      <c r="N226" s="214" t="s">
        <v>41</v>
      </c>
      <c r="O226" s="86"/>
      <c r="P226" s="215">
        <f>O226*H226</f>
        <v>0</v>
      </c>
      <c r="Q226" s="215">
        <v>0.04684</v>
      </c>
      <c r="R226" s="215">
        <f>Q226*H226</f>
        <v>0.04684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145</v>
      </c>
      <c r="AT226" s="217" t="s">
        <v>140</v>
      </c>
      <c r="AU226" s="217" t="s">
        <v>146</v>
      </c>
      <c r="AY226" s="19" t="s">
        <v>137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146</v>
      </c>
      <c r="BK226" s="218">
        <f>ROUND(I226*H226,2)</f>
        <v>0</v>
      </c>
      <c r="BL226" s="19" t="s">
        <v>145</v>
      </c>
      <c r="BM226" s="217" t="s">
        <v>638</v>
      </c>
    </row>
    <row r="227" s="2" customFormat="1">
      <c r="A227" s="40"/>
      <c r="B227" s="41"/>
      <c r="C227" s="42"/>
      <c r="D227" s="219" t="s">
        <v>148</v>
      </c>
      <c r="E227" s="42"/>
      <c r="F227" s="220" t="s">
        <v>639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148</v>
      </c>
      <c r="AU227" s="19" t="s">
        <v>146</v>
      </c>
    </row>
    <row r="228" s="2" customFormat="1">
      <c r="A228" s="40"/>
      <c r="B228" s="41"/>
      <c r="C228" s="42"/>
      <c r="D228" s="224" t="s">
        <v>150</v>
      </c>
      <c r="E228" s="42"/>
      <c r="F228" s="225" t="s">
        <v>640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150</v>
      </c>
      <c r="AU228" s="19" t="s">
        <v>146</v>
      </c>
    </row>
    <row r="229" s="13" customFormat="1">
      <c r="A229" s="13"/>
      <c r="B229" s="226"/>
      <c r="C229" s="227"/>
      <c r="D229" s="219" t="s">
        <v>152</v>
      </c>
      <c r="E229" s="228" t="s">
        <v>19</v>
      </c>
      <c r="F229" s="229" t="s">
        <v>641</v>
      </c>
      <c r="G229" s="227"/>
      <c r="H229" s="230">
        <v>1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152</v>
      </c>
      <c r="AU229" s="236" t="s">
        <v>146</v>
      </c>
      <c r="AV229" s="13" t="s">
        <v>146</v>
      </c>
      <c r="AW229" s="13" t="s">
        <v>31</v>
      </c>
      <c r="AX229" s="13" t="s">
        <v>77</v>
      </c>
      <c r="AY229" s="236" t="s">
        <v>137</v>
      </c>
    </row>
    <row r="230" s="2" customFormat="1" ht="21.75" customHeight="1">
      <c r="A230" s="40"/>
      <c r="B230" s="41"/>
      <c r="C230" s="262" t="s">
        <v>320</v>
      </c>
      <c r="D230" s="262" t="s">
        <v>522</v>
      </c>
      <c r="E230" s="263" t="s">
        <v>642</v>
      </c>
      <c r="F230" s="264" t="s">
        <v>643</v>
      </c>
      <c r="G230" s="265" t="s">
        <v>215</v>
      </c>
      <c r="H230" s="266">
        <v>1</v>
      </c>
      <c r="I230" s="267"/>
      <c r="J230" s="268">
        <f>ROUND(I230*H230,2)</f>
        <v>0</v>
      </c>
      <c r="K230" s="264" t="s">
        <v>144</v>
      </c>
      <c r="L230" s="269"/>
      <c r="M230" s="270" t="s">
        <v>19</v>
      </c>
      <c r="N230" s="271" t="s">
        <v>41</v>
      </c>
      <c r="O230" s="86"/>
      <c r="P230" s="215">
        <f>O230*H230</f>
        <v>0</v>
      </c>
      <c r="Q230" s="215">
        <v>0.012489999999999999</v>
      </c>
      <c r="R230" s="215">
        <f>Q230*H230</f>
        <v>0.012489999999999999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205</v>
      </c>
      <c r="AT230" s="217" t="s">
        <v>522</v>
      </c>
      <c r="AU230" s="217" t="s">
        <v>146</v>
      </c>
      <c r="AY230" s="19" t="s">
        <v>137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146</v>
      </c>
      <c r="BK230" s="218">
        <f>ROUND(I230*H230,2)</f>
        <v>0</v>
      </c>
      <c r="BL230" s="19" t="s">
        <v>145</v>
      </c>
      <c r="BM230" s="217" t="s">
        <v>644</v>
      </c>
    </row>
    <row r="231" s="2" customFormat="1">
      <c r="A231" s="40"/>
      <c r="B231" s="41"/>
      <c r="C231" s="42"/>
      <c r="D231" s="219" t="s">
        <v>148</v>
      </c>
      <c r="E231" s="42"/>
      <c r="F231" s="220" t="s">
        <v>643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148</v>
      </c>
      <c r="AU231" s="19" t="s">
        <v>146</v>
      </c>
    </row>
    <row r="232" s="12" customFormat="1" ht="22.8" customHeight="1">
      <c r="A232" s="12"/>
      <c r="B232" s="190"/>
      <c r="C232" s="191"/>
      <c r="D232" s="192" t="s">
        <v>68</v>
      </c>
      <c r="E232" s="204" t="s">
        <v>138</v>
      </c>
      <c r="F232" s="204" t="s">
        <v>139</v>
      </c>
      <c r="G232" s="191"/>
      <c r="H232" s="191"/>
      <c r="I232" s="194"/>
      <c r="J232" s="205">
        <f>BK232</f>
        <v>0</v>
      </c>
      <c r="K232" s="191"/>
      <c r="L232" s="196"/>
      <c r="M232" s="197"/>
      <c r="N232" s="198"/>
      <c r="O232" s="198"/>
      <c r="P232" s="199">
        <f>SUM(P233:P247)</f>
        <v>0</v>
      </c>
      <c r="Q232" s="198"/>
      <c r="R232" s="199">
        <f>SUM(R233:R247)</f>
        <v>0.0039748000000000006</v>
      </c>
      <c r="S232" s="198"/>
      <c r="T232" s="200">
        <f>SUM(T233:T247)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1" t="s">
        <v>77</v>
      </c>
      <c r="AT232" s="202" t="s">
        <v>68</v>
      </c>
      <c r="AU232" s="202" t="s">
        <v>77</v>
      </c>
      <c r="AY232" s="201" t="s">
        <v>137</v>
      </c>
      <c r="BK232" s="203">
        <f>SUM(BK233:BK247)</f>
        <v>0</v>
      </c>
    </row>
    <row r="233" s="2" customFormat="1" ht="16.5" customHeight="1">
      <c r="A233" s="40"/>
      <c r="B233" s="41"/>
      <c r="C233" s="206" t="s">
        <v>7</v>
      </c>
      <c r="D233" s="206" t="s">
        <v>140</v>
      </c>
      <c r="E233" s="207" t="s">
        <v>645</v>
      </c>
      <c r="F233" s="208" t="s">
        <v>646</v>
      </c>
      <c r="G233" s="209" t="s">
        <v>143</v>
      </c>
      <c r="H233" s="210">
        <v>99.370000000000005</v>
      </c>
      <c r="I233" s="211"/>
      <c r="J233" s="212">
        <f>ROUND(I233*H233,2)</f>
        <v>0</v>
      </c>
      <c r="K233" s="208" t="s">
        <v>144</v>
      </c>
      <c r="L233" s="46"/>
      <c r="M233" s="213" t="s">
        <v>19</v>
      </c>
      <c r="N233" s="214" t="s">
        <v>41</v>
      </c>
      <c r="O233" s="86"/>
      <c r="P233" s="215">
        <f>O233*H233</f>
        <v>0</v>
      </c>
      <c r="Q233" s="215">
        <v>4.0000000000000003E-05</v>
      </c>
      <c r="R233" s="215">
        <f>Q233*H233</f>
        <v>0.0039748000000000006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145</v>
      </c>
      <c r="AT233" s="217" t="s">
        <v>140</v>
      </c>
      <c r="AU233" s="217" t="s">
        <v>146</v>
      </c>
      <c r="AY233" s="19" t="s">
        <v>137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146</v>
      </c>
      <c r="BK233" s="218">
        <f>ROUND(I233*H233,2)</f>
        <v>0</v>
      </c>
      <c r="BL233" s="19" t="s">
        <v>145</v>
      </c>
      <c r="BM233" s="217" t="s">
        <v>647</v>
      </c>
    </row>
    <row r="234" s="2" customFormat="1">
      <c r="A234" s="40"/>
      <c r="B234" s="41"/>
      <c r="C234" s="42"/>
      <c r="D234" s="219" t="s">
        <v>148</v>
      </c>
      <c r="E234" s="42"/>
      <c r="F234" s="220" t="s">
        <v>648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148</v>
      </c>
      <c r="AU234" s="19" t="s">
        <v>146</v>
      </c>
    </row>
    <row r="235" s="2" customFormat="1">
      <c r="A235" s="40"/>
      <c r="B235" s="41"/>
      <c r="C235" s="42"/>
      <c r="D235" s="224" t="s">
        <v>150</v>
      </c>
      <c r="E235" s="42"/>
      <c r="F235" s="225" t="s">
        <v>649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150</v>
      </c>
      <c r="AU235" s="19" t="s">
        <v>146</v>
      </c>
    </row>
    <row r="236" s="13" customFormat="1">
      <c r="A236" s="13"/>
      <c r="B236" s="226"/>
      <c r="C236" s="227"/>
      <c r="D236" s="219" t="s">
        <v>152</v>
      </c>
      <c r="E236" s="228" t="s">
        <v>19</v>
      </c>
      <c r="F236" s="229" t="s">
        <v>611</v>
      </c>
      <c r="G236" s="227"/>
      <c r="H236" s="230">
        <v>3.2400000000000002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152</v>
      </c>
      <c r="AU236" s="236" t="s">
        <v>146</v>
      </c>
      <c r="AV236" s="13" t="s">
        <v>146</v>
      </c>
      <c r="AW236" s="13" t="s">
        <v>31</v>
      </c>
      <c r="AX236" s="13" t="s">
        <v>69</v>
      </c>
      <c r="AY236" s="236" t="s">
        <v>137</v>
      </c>
    </row>
    <row r="237" s="13" customFormat="1">
      <c r="A237" s="13"/>
      <c r="B237" s="226"/>
      <c r="C237" s="227"/>
      <c r="D237" s="219" t="s">
        <v>152</v>
      </c>
      <c r="E237" s="228" t="s">
        <v>19</v>
      </c>
      <c r="F237" s="229" t="s">
        <v>612</v>
      </c>
      <c r="G237" s="227"/>
      <c r="H237" s="230">
        <v>1.52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152</v>
      </c>
      <c r="AU237" s="236" t="s">
        <v>146</v>
      </c>
      <c r="AV237" s="13" t="s">
        <v>146</v>
      </c>
      <c r="AW237" s="13" t="s">
        <v>31</v>
      </c>
      <c r="AX237" s="13" t="s">
        <v>69</v>
      </c>
      <c r="AY237" s="236" t="s">
        <v>137</v>
      </c>
    </row>
    <row r="238" s="13" customFormat="1">
      <c r="A238" s="13"/>
      <c r="B238" s="226"/>
      <c r="C238" s="227"/>
      <c r="D238" s="219" t="s">
        <v>152</v>
      </c>
      <c r="E238" s="228" t="s">
        <v>19</v>
      </c>
      <c r="F238" s="229" t="s">
        <v>613</v>
      </c>
      <c r="G238" s="227"/>
      <c r="H238" s="230">
        <v>17.600000000000001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152</v>
      </c>
      <c r="AU238" s="236" t="s">
        <v>146</v>
      </c>
      <c r="AV238" s="13" t="s">
        <v>146</v>
      </c>
      <c r="AW238" s="13" t="s">
        <v>31</v>
      </c>
      <c r="AX238" s="13" t="s">
        <v>69</v>
      </c>
      <c r="AY238" s="236" t="s">
        <v>137</v>
      </c>
    </row>
    <row r="239" s="13" customFormat="1">
      <c r="A239" s="13"/>
      <c r="B239" s="226"/>
      <c r="C239" s="227"/>
      <c r="D239" s="219" t="s">
        <v>152</v>
      </c>
      <c r="E239" s="228" t="s">
        <v>19</v>
      </c>
      <c r="F239" s="229" t="s">
        <v>470</v>
      </c>
      <c r="G239" s="227"/>
      <c r="H239" s="230">
        <v>19.949999999999999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152</v>
      </c>
      <c r="AU239" s="236" t="s">
        <v>146</v>
      </c>
      <c r="AV239" s="13" t="s">
        <v>146</v>
      </c>
      <c r="AW239" s="13" t="s">
        <v>31</v>
      </c>
      <c r="AX239" s="13" t="s">
        <v>69</v>
      </c>
      <c r="AY239" s="236" t="s">
        <v>137</v>
      </c>
    </row>
    <row r="240" s="13" customFormat="1">
      <c r="A240" s="13"/>
      <c r="B240" s="226"/>
      <c r="C240" s="227"/>
      <c r="D240" s="219" t="s">
        <v>152</v>
      </c>
      <c r="E240" s="228" t="s">
        <v>19</v>
      </c>
      <c r="F240" s="229" t="s">
        <v>614</v>
      </c>
      <c r="G240" s="227"/>
      <c r="H240" s="230">
        <v>2.7200000000000002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152</v>
      </c>
      <c r="AU240" s="236" t="s">
        <v>146</v>
      </c>
      <c r="AV240" s="13" t="s">
        <v>146</v>
      </c>
      <c r="AW240" s="13" t="s">
        <v>31</v>
      </c>
      <c r="AX240" s="13" t="s">
        <v>69</v>
      </c>
      <c r="AY240" s="236" t="s">
        <v>137</v>
      </c>
    </row>
    <row r="241" s="13" customFormat="1">
      <c r="A241" s="13"/>
      <c r="B241" s="226"/>
      <c r="C241" s="227"/>
      <c r="D241" s="219" t="s">
        <v>152</v>
      </c>
      <c r="E241" s="228" t="s">
        <v>19</v>
      </c>
      <c r="F241" s="229" t="s">
        <v>615</v>
      </c>
      <c r="G241" s="227"/>
      <c r="H241" s="230">
        <v>3.2400000000000002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152</v>
      </c>
      <c r="AU241" s="236" t="s">
        <v>146</v>
      </c>
      <c r="AV241" s="13" t="s">
        <v>146</v>
      </c>
      <c r="AW241" s="13" t="s">
        <v>31</v>
      </c>
      <c r="AX241" s="13" t="s">
        <v>69</v>
      </c>
      <c r="AY241" s="236" t="s">
        <v>137</v>
      </c>
    </row>
    <row r="242" s="13" customFormat="1">
      <c r="A242" s="13"/>
      <c r="B242" s="226"/>
      <c r="C242" s="227"/>
      <c r="D242" s="219" t="s">
        <v>152</v>
      </c>
      <c r="E242" s="228" t="s">
        <v>19</v>
      </c>
      <c r="F242" s="229" t="s">
        <v>616</v>
      </c>
      <c r="G242" s="227"/>
      <c r="H242" s="230">
        <v>1.76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152</v>
      </c>
      <c r="AU242" s="236" t="s">
        <v>146</v>
      </c>
      <c r="AV242" s="13" t="s">
        <v>146</v>
      </c>
      <c r="AW242" s="13" t="s">
        <v>31</v>
      </c>
      <c r="AX242" s="13" t="s">
        <v>69</v>
      </c>
      <c r="AY242" s="236" t="s">
        <v>137</v>
      </c>
    </row>
    <row r="243" s="13" customFormat="1">
      <c r="A243" s="13"/>
      <c r="B243" s="226"/>
      <c r="C243" s="227"/>
      <c r="D243" s="219" t="s">
        <v>152</v>
      </c>
      <c r="E243" s="228" t="s">
        <v>19</v>
      </c>
      <c r="F243" s="229" t="s">
        <v>617</v>
      </c>
      <c r="G243" s="227"/>
      <c r="H243" s="230">
        <v>4.4800000000000004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152</v>
      </c>
      <c r="AU243" s="236" t="s">
        <v>146</v>
      </c>
      <c r="AV243" s="13" t="s">
        <v>146</v>
      </c>
      <c r="AW243" s="13" t="s">
        <v>31</v>
      </c>
      <c r="AX243" s="13" t="s">
        <v>69</v>
      </c>
      <c r="AY243" s="236" t="s">
        <v>137</v>
      </c>
    </row>
    <row r="244" s="13" customFormat="1">
      <c r="A244" s="13"/>
      <c r="B244" s="226"/>
      <c r="C244" s="227"/>
      <c r="D244" s="219" t="s">
        <v>152</v>
      </c>
      <c r="E244" s="228" t="s">
        <v>19</v>
      </c>
      <c r="F244" s="229" t="s">
        <v>468</v>
      </c>
      <c r="G244" s="227"/>
      <c r="H244" s="230">
        <v>13.060000000000001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152</v>
      </c>
      <c r="AU244" s="236" t="s">
        <v>146</v>
      </c>
      <c r="AV244" s="13" t="s">
        <v>146</v>
      </c>
      <c r="AW244" s="13" t="s">
        <v>31</v>
      </c>
      <c r="AX244" s="13" t="s">
        <v>69</v>
      </c>
      <c r="AY244" s="236" t="s">
        <v>137</v>
      </c>
    </row>
    <row r="245" s="13" customFormat="1">
      <c r="A245" s="13"/>
      <c r="B245" s="226"/>
      <c r="C245" s="227"/>
      <c r="D245" s="219" t="s">
        <v>152</v>
      </c>
      <c r="E245" s="228" t="s">
        <v>19</v>
      </c>
      <c r="F245" s="229" t="s">
        <v>618</v>
      </c>
      <c r="G245" s="227"/>
      <c r="H245" s="230">
        <v>2.52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152</v>
      </c>
      <c r="AU245" s="236" t="s">
        <v>146</v>
      </c>
      <c r="AV245" s="13" t="s">
        <v>146</v>
      </c>
      <c r="AW245" s="13" t="s">
        <v>31</v>
      </c>
      <c r="AX245" s="13" t="s">
        <v>69</v>
      </c>
      <c r="AY245" s="236" t="s">
        <v>137</v>
      </c>
    </row>
    <row r="246" s="13" customFormat="1">
      <c r="A246" s="13"/>
      <c r="B246" s="226"/>
      <c r="C246" s="227"/>
      <c r="D246" s="219" t="s">
        <v>152</v>
      </c>
      <c r="E246" s="228" t="s">
        <v>19</v>
      </c>
      <c r="F246" s="229" t="s">
        <v>467</v>
      </c>
      <c r="G246" s="227"/>
      <c r="H246" s="230">
        <v>29.280000000000001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152</v>
      </c>
      <c r="AU246" s="236" t="s">
        <v>146</v>
      </c>
      <c r="AV246" s="13" t="s">
        <v>146</v>
      </c>
      <c r="AW246" s="13" t="s">
        <v>31</v>
      </c>
      <c r="AX246" s="13" t="s">
        <v>69</v>
      </c>
      <c r="AY246" s="236" t="s">
        <v>137</v>
      </c>
    </row>
    <row r="247" s="14" customFormat="1">
      <c r="A247" s="14"/>
      <c r="B247" s="237"/>
      <c r="C247" s="238"/>
      <c r="D247" s="219" t="s">
        <v>152</v>
      </c>
      <c r="E247" s="239" t="s">
        <v>19</v>
      </c>
      <c r="F247" s="240" t="s">
        <v>190</v>
      </c>
      <c r="G247" s="238"/>
      <c r="H247" s="241">
        <v>99.370000000000005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7" t="s">
        <v>152</v>
      </c>
      <c r="AU247" s="247" t="s">
        <v>146</v>
      </c>
      <c r="AV247" s="14" t="s">
        <v>145</v>
      </c>
      <c r="AW247" s="14" t="s">
        <v>31</v>
      </c>
      <c r="AX247" s="14" t="s">
        <v>77</v>
      </c>
      <c r="AY247" s="247" t="s">
        <v>137</v>
      </c>
    </row>
    <row r="248" s="12" customFormat="1" ht="22.8" customHeight="1">
      <c r="A248" s="12"/>
      <c r="B248" s="190"/>
      <c r="C248" s="191"/>
      <c r="D248" s="192" t="s">
        <v>68</v>
      </c>
      <c r="E248" s="204" t="s">
        <v>374</v>
      </c>
      <c r="F248" s="204" t="s">
        <v>375</v>
      </c>
      <c r="G248" s="191"/>
      <c r="H248" s="191"/>
      <c r="I248" s="194"/>
      <c r="J248" s="205">
        <f>BK248</f>
        <v>0</v>
      </c>
      <c r="K248" s="191"/>
      <c r="L248" s="196"/>
      <c r="M248" s="197"/>
      <c r="N248" s="198"/>
      <c r="O248" s="198"/>
      <c r="P248" s="199">
        <f>SUM(P249:P251)</f>
        <v>0</v>
      </c>
      <c r="Q248" s="198"/>
      <c r="R248" s="199">
        <f>SUM(R249:R251)</f>
        <v>0</v>
      </c>
      <c r="S248" s="198"/>
      <c r="T248" s="200">
        <f>SUM(T249:T251)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1" t="s">
        <v>77</v>
      </c>
      <c r="AT248" s="202" t="s">
        <v>68</v>
      </c>
      <c r="AU248" s="202" t="s">
        <v>77</v>
      </c>
      <c r="AY248" s="201" t="s">
        <v>137</v>
      </c>
      <c r="BK248" s="203">
        <f>SUM(BK249:BK251)</f>
        <v>0</v>
      </c>
    </row>
    <row r="249" s="2" customFormat="1" ht="16.5" customHeight="1">
      <c r="A249" s="40"/>
      <c r="B249" s="41"/>
      <c r="C249" s="206" t="s">
        <v>340</v>
      </c>
      <c r="D249" s="206" t="s">
        <v>140</v>
      </c>
      <c r="E249" s="207" t="s">
        <v>377</v>
      </c>
      <c r="F249" s="208" t="s">
        <v>378</v>
      </c>
      <c r="G249" s="209" t="s">
        <v>336</v>
      </c>
      <c r="H249" s="210">
        <v>20.741</v>
      </c>
      <c r="I249" s="211"/>
      <c r="J249" s="212">
        <f>ROUND(I249*H249,2)</f>
        <v>0</v>
      </c>
      <c r="K249" s="208" t="s">
        <v>144</v>
      </c>
      <c r="L249" s="46"/>
      <c r="M249" s="213" t="s">
        <v>19</v>
      </c>
      <c r="N249" s="214" t="s">
        <v>41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145</v>
      </c>
      <c r="AT249" s="217" t="s">
        <v>140</v>
      </c>
      <c r="AU249" s="217" t="s">
        <v>146</v>
      </c>
      <c r="AY249" s="19" t="s">
        <v>137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146</v>
      </c>
      <c r="BK249" s="218">
        <f>ROUND(I249*H249,2)</f>
        <v>0</v>
      </c>
      <c r="BL249" s="19" t="s">
        <v>145</v>
      </c>
      <c r="BM249" s="217" t="s">
        <v>650</v>
      </c>
    </row>
    <row r="250" s="2" customFormat="1">
      <c r="A250" s="40"/>
      <c r="B250" s="41"/>
      <c r="C250" s="42"/>
      <c r="D250" s="219" t="s">
        <v>148</v>
      </c>
      <c r="E250" s="42"/>
      <c r="F250" s="220" t="s">
        <v>380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148</v>
      </c>
      <c r="AU250" s="19" t="s">
        <v>146</v>
      </c>
    </row>
    <row r="251" s="2" customFormat="1">
      <c r="A251" s="40"/>
      <c r="B251" s="41"/>
      <c r="C251" s="42"/>
      <c r="D251" s="224" t="s">
        <v>150</v>
      </c>
      <c r="E251" s="42"/>
      <c r="F251" s="225" t="s">
        <v>381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150</v>
      </c>
      <c r="AU251" s="19" t="s">
        <v>146</v>
      </c>
    </row>
    <row r="252" s="12" customFormat="1" ht="25.92" customHeight="1">
      <c r="A252" s="12"/>
      <c r="B252" s="190"/>
      <c r="C252" s="191"/>
      <c r="D252" s="192" t="s">
        <v>68</v>
      </c>
      <c r="E252" s="193" t="s">
        <v>382</v>
      </c>
      <c r="F252" s="193" t="s">
        <v>383</v>
      </c>
      <c r="G252" s="191"/>
      <c r="H252" s="191"/>
      <c r="I252" s="194"/>
      <c r="J252" s="195">
        <f>BK252</f>
        <v>0</v>
      </c>
      <c r="K252" s="191"/>
      <c r="L252" s="196"/>
      <c r="M252" s="197"/>
      <c r="N252" s="198"/>
      <c r="O252" s="198"/>
      <c r="P252" s="199">
        <f>P253+P282+P298+P309+P340+P386+P426+P440+P472+P489</f>
        <v>0</v>
      </c>
      <c r="Q252" s="198"/>
      <c r="R252" s="199">
        <f>R253+R282+R298+R309+R340+R386+R426+R440+R472+R489</f>
        <v>2.7393495200000002</v>
      </c>
      <c r="S252" s="198"/>
      <c r="T252" s="200">
        <f>T253+T282+T298+T309+T340+T386+T426+T440+T472+T489</f>
        <v>0.05681742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146</v>
      </c>
      <c r="AT252" s="202" t="s">
        <v>68</v>
      </c>
      <c r="AU252" s="202" t="s">
        <v>69</v>
      </c>
      <c r="AY252" s="201" t="s">
        <v>137</v>
      </c>
      <c r="BK252" s="203">
        <f>BK253+BK282+BK298+BK309+BK340+BK386+BK426+BK440+BK472+BK489</f>
        <v>0</v>
      </c>
    </row>
    <row r="253" s="12" customFormat="1" ht="22.8" customHeight="1">
      <c r="A253" s="12"/>
      <c r="B253" s="190"/>
      <c r="C253" s="191"/>
      <c r="D253" s="192" t="s">
        <v>68</v>
      </c>
      <c r="E253" s="204" t="s">
        <v>651</v>
      </c>
      <c r="F253" s="204" t="s">
        <v>652</v>
      </c>
      <c r="G253" s="191"/>
      <c r="H253" s="191"/>
      <c r="I253" s="194"/>
      <c r="J253" s="205">
        <f>BK253</f>
        <v>0</v>
      </c>
      <c r="K253" s="191"/>
      <c r="L253" s="196"/>
      <c r="M253" s="197"/>
      <c r="N253" s="198"/>
      <c r="O253" s="198"/>
      <c r="P253" s="199">
        <f>SUM(P254:P281)</f>
        <v>0</v>
      </c>
      <c r="Q253" s="198"/>
      <c r="R253" s="199">
        <f>SUM(R254:R281)</f>
        <v>0.41922605999999996</v>
      </c>
      <c r="S253" s="198"/>
      <c r="T253" s="200">
        <f>SUM(T254:T281)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1" t="s">
        <v>146</v>
      </c>
      <c r="AT253" s="202" t="s">
        <v>68</v>
      </c>
      <c r="AU253" s="202" t="s">
        <v>77</v>
      </c>
      <c r="AY253" s="201" t="s">
        <v>137</v>
      </c>
      <c r="BK253" s="203">
        <f>SUM(BK254:BK281)</f>
        <v>0</v>
      </c>
    </row>
    <row r="254" s="2" customFormat="1" ht="16.5" customHeight="1">
      <c r="A254" s="40"/>
      <c r="B254" s="41"/>
      <c r="C254" s="206" t="s">
        <v>346</v>
      </c>
      <c r="D254" s="206" t="s">
        <v>140</v>
      </c>
      <c r="E254" s="207" t="s">
        <v>653</v>
      </c>
      <c r="F254" s="208" t="s">
        <v>654</v>
      </c>
      <c r="G254" s="209" t="s">
        <v>143</v>
      </c>
      <c r="H254" s="210">
        <v>99.370000000000005</v>
      </c>
      <c r="I254" s="211"/>
      <c r="J254" s="212">
        <f>ROUND(I254*H254,2)</f>
        <v>0</v>
      </c>
      <c r="K254" s="208" t="s">
        <v>144</v>
      </c>
      <c r="L254" s="46"/>
      <c r="M254" s="213" t="s">
        <v>19</v>
      </c>
      <c r="N254" s="214" t="s">
        <v>41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269</v>
      </c>
      <c r="AT254" s="217" t="s">
        <v>140</v>
      </c>
      <c r="AU254" s="217" t="s">
        <v>146</v>
      </c>
      <c r="AY254" s="19" t="s">
        <v>137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146</v>
      </c>
      <c r="BK254" s="218">
        <f>ROUND(I254*H254,2)</f>
        <v>0</v>
      </c>
      <c r="BL254" s="19" t="s">
        <v>269</v>
      </c>
      <c r="BM254" s="217" t="s">
        <v>655</v>
      </c>
    </row>
    <row r="255" s="2" customFormat="1">
      <c r="A255" s="40"/>
      <c r="B255" s="41"/>
      <c r="C255" s="42"/>
      <c r="D255" s="219" t="s">
        <v>148</v>
      </c>
      <c r="E255" s="42"/>
      <c r="F255" s="220" t="s">
        <v>656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148</v>
      </c>
      <c r="AU255" s="19" t="s">
        <v>146</v>
      </c>
    </row>
    <row r="256" s="2" customFormat="1">
      <c r="A256" s="40"/>
      <c r="B256" s="41"/>
      <c r="C256" s="42"/>
      <c r="D256" s="224" t="s">
        <v>150</v>
      </c>
      <c r="E256" s="42"/>
      <c r="F256" s="225" t="s">
        <v>657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150</v>
      </c>
      <c r="AU256" s="19" t="s">
        <v>146</v>
      </c>
    </row>
    <row r="257" s="13" customFormat="1">
      <c r="A257" s="13"/>
      <c r="B257" s="226"/>
      <c r="C257" s="227"/>
      <c r="D257" s="219" t="s">
        <v>152</v>
      </c>
      <c r="E257" s="228" t="s">
        <v>19</v>
      </c>
      <c r="F257" s="229" t="s">
        <v>611</v>
      </c>
      <c r="G257" s="227"/>
      <c r="H257" s="230">
        <v>3.2400000000000002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152</v>
      </c>
      <c r="AU257" s="236" t="s">
        <v>146</v>
      </c>
      <c r="AV257" s="13" t="s">
        <v>146</v>
      </c>
      <c r="AW257" s="13" t="s">
        <v>31</v>
      </c>
      <c r="AX257" s="13" t="s">
        <v>69</v>
      </c>
      <c r="AY257" s="236" t="s">
        <v>137</v>
      </c>
    </row>
    <row r="258" s="13" customFormat="1">
      <c r="A258" s="13"/>
      <c r="B258" s="226"/>
      <c r="C258" s="227"/>
      <c r="D258" s="219" t="s">
        <v>152</v>
      </c>
      <c r="E258" s="228" t="s">
        <v>19</v>
      </c>
      <c r="F258" s="229" t="s">
        <v>612</v>
      </c>
      <c r="G258" s="227"/>
      <c r="H258" s="230">
        <v>1.52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152</v>
      </c>
      <c r="AU258" s="236" t="s">
        <v>146</v>
      </c>
      <c r="AV258" s="13" t="s">
        <v>146</v>
      </c>
      <c r="AW258" s="13" t="s">
        <v>31</v>
      </c>
      <c r="AX258" s="13" t="s">
        <v>69</v>
      </c>
      <c r="AY258" s="236" t="s">
        <v>137</v>
      </c>
    </row>
    <row r="259" s="13" customFormat="1">
      <c r="A259" s="13"/>
      <c r="B259" s="226"/>
      <c r="C259" s="227"/>
      <c r="D259" s="219" t="s">
        <v>152</v>
      </c>
      <c r="E259" s="228" t="s">
        <v>19</v>
      </c>
      <c r="F259" s="229" t="s">
        <v>613</v>
      </c>
      <c r="G259" s="227"/>
      <c r="H259" s="230">
        <v>17.600000000000001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152</v>
      </c>
      <c r="AU259" s="236" t="s">
        <v>146</v>
      </c>
      <c r="AV259" s="13" t="s">
        <v>146</v>
      </c>
      <c r="AW259" s="13" t="s">
        <v>31</v>
      </c>
      <c r="AX259" s="13" t="s">
        <v>69</v>
      </c>
      <c r="AY259" s="236" t="s">
        <v>137</v>
      </c>
    </row>
    <row r="260" s="13" customFormat="1">
      <c r="A260" s="13"/>
      <c r="B260" s="226"/>
      <c r="C260" s="227"/>
      <c r="D260" s="219" t="s">
        <v>152</v>
      </c>
      <c r="E260" s="228" t="s">
        <v>19</v>
      </c>
      <c r="F260" s="229" t="s">
        <v>470</v>
      </c>
      <c r="G260" s="227"/>
      <c r="H260" s="230">
        <v>19.949999999999999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152</v>
      </c>
      <c r="AU260" s="236" t="s">
        <v>146</v>
      </c>
      <c r="AV260" s="13" t="s">
        <v>146</v>
      </c>
      <c r="AW260" s="13" t="s">
        <v>31</v>
      </c>
      <c r="AX260" s="13" t="s">
        <v>69</v>
      </c>
      <c r="AY260" s="236" t="s">
        <v>137</v>
      </c>
    </row>
    <row r="261" s="13" customFormat="1">
      <c r="A261" s="13"/>
      <c r="B261" s="226"/>
      <c r="C261" s="227"/>
      <c r="D261" s="219" t="s">
        <v>152</v>
      </c>
      <c r="E261" s="228" t="s">
        <v>19</v>
      </c>
      <c r="F261" s="229" t="s">
        <v>614</v>
      </c>
      <c r="G261" s="227"/>
      <c r="H261" s="230">
        <v>2.7200000000000002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152</v>
      </c>
      <c r="AU261" s="236" t="s">
        <v>146</v>
      </c>
      <c r="AV261" s="13" t="s">
        <v>146</v>
      </c>
      <c r="AW261" s="13" t="s">
        <v>31</v>
      </c>
      <c r="AX261" s="13" t="s">
        <v>69</v>
      </c>
      <c r="AY261" s="236" t="s">
        <v>137</v>
      </c>
    </row>
    <row r="262" s="13" customFormat="1">
      <c r="A262" s="13"/>
      <c r="B262" s="226"/>
      <c r="C262" s="227"/>
      <c r="D262" s="219" t="s">
        <v>152</v>
      </c>
      <c r="E262" s="228" t="s">
        <v>19</v>
      </c>
      <c r="F262" s="229" t="s">
        <v>615</v>
      </c>
      <c r="G262" s="227"/>
      <c r="H262" s="230">
        <v>3.2400000000000002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152</v>
      </c>
      <c r="AU262" s="236" t="s">
        <v>146</v>
      </c>
      <c r="AV262" s="13" t="s">
        <v>146</v>
      </c>
      <c r="AW262" s="13" t="s">
        <v>31</v>
      </c>
      <c r="AX262" s="13" t="s">
        <v>69</v>
      </c>
      <c r="AY262" s="236" t="s">
        <v>137</v>
      </c>
    </row>
    <row r="263" s="13" customFormat="1">
      <c r="A263" s="13"/>
      <c r="B263" s="226"/>
      <c r="C263" s="227"/>
      <c r="D263" s="219" t="s">
        <v>152</v>
      </c>
      <c r="E263" s="228" t="s">
        <v>19</v>
      </c>
      <c r="F263" s="229" t="s">
        <v>616</v>
      </c>
      <c r="G263" s="227"/>
      <c r="H263" s="230">
        <v>1.76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152</v>
      </c>
      <c r="AU263" s="236" t="s">
        <v>146</v>
      </c>
      <c r="AV263" s="13" t="s">
        <v>146</v>
      </c>
      <c r="AW263" s="13" t="s">
        <v>31</v>
      </c>
      <c r="AX263" s="13" t="s">
        <v>69</v>
      </c>
      <c r="AY263" s="236" t="s">
        <v>137</v>
      </c>
    </row>
    <row r="264" s="13" customFormat="1">
      <c r="A264" s="13"/>
      <c r="B264" s="226"/>
      <c r="C264" s="227"/>
      <c r="D264" s="219" t="s">
        <v>152</v>
      </c>
      <c r="E264" s="228" t="s">
        <v>19</v>
      </c>
      <c r="F264" s="229" t="s">
        <v>617</v>
      </c>
      <c r="G264" s="227"/>
      <c r="H264" s="230">
        <v>4.4800000000000004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152</v>
      </c>
      <c r="AU264" s="236" t="s">
        <v>146</v>
      </c>
      <c r="AV264" s="13" t="s">
        <v>146</v>
      </c>
      <c r="AW264" s="13" t="s">
        <v>31</v>
      </c>
      <c r="AX264" s="13" t="s">
        <v>69</v>
      </c>
      <c r="AY264" s="236" t="s">
        <v>137</v>
      </c>
    </row>
    <row r="265" s="13" customFormat="1">
      <c r="A265" s="13"/>
      <c r="B265" s="226"/>
      <c r="C265" s="227"/>
      <c r="D265" s="219" t="s">
        <v>152</v>
      </c>
      <c r="E265" s="228" t="s">
        <v>19</v>
      </c>
      <c r="F265" s="229" t="s">
        <v>468</v>
      </c>
      <c r="G265" s="227"/>
      <c r="H265" s="230">
        <v>13.060000000000001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152</v>
      </c>
      <c r="AU265" s="236" t="s">
        <v>146</v>
      </c>
      <c r="AV265" s="13" t="s">
        <v>146</v>
      </c>
      <c r="AW265" s="13" t="s">
        <v>31</v>
      </c>
      <c r="AX265" s="13" t="s">
        <v>69</v>
      </c>
      <c r="AY265" s="236" t="s">
        <v>137</v>
      </c>
    </row>
    <row r="266" s="13" customFormat="1">
      <c r="A266" s="13"/>
      <c r="B266" s="226"/>
      <c r="C266" s="227"/>
      <c r="D266" s="219" t="s">
        <v>152</v>
      </c>
      <c r="E266" s="228" t="s">
        <v>19</v>
      </c>
      <c r="F266" s="229" t="s">
        <v>618</v>
      </c>
      <c r="G266" s="227"/>
      <c r="H266" s="230">
        <v>2.52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152</v>
      </c>
      <c r="AU266" s="236" t="s">
        <v>146</v>
      </c>
      <c r="AV266" s="13" t="s">
        <v>146</v>
      </c>
      <c r="AW266" s="13" t="s">
        <v>31</v>
      </c>
      <c r="AX266" s="13" t="s">
        <v>69</v>
      </c>
      <c r="AY266" s="236" t="s">
        <v>137</v>
      </c>
    </row>
    <row r="267" s="13" customFormat="1">
      <c r="A267" s="13"/>
      <c r="B267" s="226"/>
      <c r="C267" s="227"/>
      <c r="D267" s="219" t="s">
        <v>152</v>
      </c>
      <c r="E267" s="228" t="s">
        <v>19</v>
      </c>
      <c r="F267" s="229" t="s">
        <v>467</v>
      </c>
      <c r="G267" s="227"/>
      <c r="H267" s="230">
        <v>29.280000000000001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152</v>
      </c>
      <c r="AU267" s="236" t="s">
        <v>146</v>
      </c>
      <c r="AV267" s="13" t="s">
        <v>146</v>
      </c>
      <c r="AW267" s="13" t="s">
        <v>31</v>
      </c>
      <c r="AX267" s="13" t="s">
        <v>69</v>
      </c>
      <c r="AY267" s="236" t="s">
        <v>137</v>
      </c>
    </row>
    <row r="268" s="14" customFormat="1">
      <c r="A268" s="14"/>
      <c r="B268" s="237"/>
      <c r="C268" s="238"/>
      <c r="D268" s="219" t="s">
        <v>152</v>
      </c>
      <c r="E268" s="239" t="s">
        <v>19</v>
      </c>
      <c r="F268" s="240" t="s">
        <v>190</v>
      </c>
      <c r="G268" s="238"/>
      <c r="H268" s="241">
        <v>99.370000000000005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152</v>
      </c>
      <c r="AU268" s="247" t="s">
        <v>146</v>
      </c>
      <c r="AV268" s="14" t="s">
        <v>145</v>
      </c>
      <c r="AW268" s="14" t="s">
        <v>31</v>
      </c>
      <c r="AX268" s="14" t="s">
        <v>77</v>
      </c>
      <c r="AY268" s="247" t="s">
        <v>137</v>
      </c>
    </row>
    <row r="269" s="2" customFormat="1" ht="16.5" customHeight="1">
      <c r="A269" s="40"/>
      <c r="B269" s="41"/>
      <c r="C269" s="262" t="s">
        <v>353</v>
      </c>
      <c r="D269" s="262" t="s">
        <v>522</v>
      </c>
      <c r="E269" s="263" t="s">
        <v>658</v>
      </c>
      <c r="F269" s="264" t="s">
        <v>659</v>
      </c>
      <c r="G269" s="265" t="s">
        <v>143</v>
      </c>
      <c r="H269" s="266">
        <v>208.67699999999999</v>
      </c>
      <c r="I269" s="267"/>
      <c r="J269" s="268">
        <f>ROUND(I269*H269,2)</f>
        <v>0</v>
      </c>
      <c r="K269" s="264" t="s">
        <v>144</v>
      </c>
      <c r="L269" s="269"/>
      <c r="M269" s="270" t="s">
        <v>19</v>
      </c>
      <c r="N269" s="271" t="s">
        <v>41</v>
      </c>
      <c r="O269" s="86"/>
      <c r="P269" s="215">
        <f>O269*H269</f>
        <v>0</v>
      </c>
      <c r="Q269" s="215">
        <v>0.0011999999999999999</v>
      </c>
      <c r="R269" s="215">
        <f>Q269*H269</f>
        <v>0.25041239999999998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415</v>
      </c>
      <c r="AT269" s="217" t="s">
        <v>522</v>
      </c>
      <c r="AU269" s="217" t="s">
        <v>146</v>
      </c>
      <c r="AY269" s="19" t="s">
        <v>137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146</v>
      </c>
      <c r="BK269" s="218">
        <f>ROUND(I269*H269,2)</f>
        <v>0</v>
      </c>
      <c r="BL269" s="19" t="s">
        <v>269</v>
      </c>
      <c r="BM269" s="217" t="s">
        <v>660</v>
      </c>
    </row>
    <row r="270" s="2" customFormat="1">
      <c r="A270" s="40"/>
      <c r="B270" s="41"/>
      <c r="C270" s="42"/>
      <c r="D270" s="219" t="s">
        <v>148</v>
      </c>
      <c r="E270" s="42"/>
      <c r="F270" s="220" t="s">
        <v>659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148</v>
      </c>
      <c r="AU270" s="19" t="s">
        <v>146</v>
      </c>
    </row>
    <row r="271" s="13" customFormat="1">
      <c r="A271" s="13"/>
      <c r="B271" s="226"/>
      <c r="C271" s="227"/>
      <c r="D271" s="219" t="s">
        <v>152</v>
      </c>
      <c r="E271" s="227"/>
      <c r="F271" s="229" t="s">
        <v>661</v>
      </c>
      <c r="G271" s="227"/>
      <c r="H271" s="230">
        <v>208.67699999999999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152</v>
      </c>
      <c r="AU271" s="236" t="s">
        <v>146</v>
      </c>
      <c r="AV271" s="13" t="s">
        <v>146</v>
      </c>
      <c r="AW271" s="13" t="s">
        <v>4</v>
      </c>
      <c r="AX271" s="13" t="s">
        <v>77</v>
      </c>
      <c r="AY271" s="236" t="s">
        <v>137</v>
      </c>
    </row>
    <row r="272" s="2" customFormat="1" ht="24.15" customHeight="1">
      <c r="A272" s="40"/>
      <c r="B272" s="41"/>
      <c r="C272" s="206" t="s">
        <v>360</v>
      </c>
      <c r="D272" s="206" t="s">
        <v>140</v>
      </c>
      <c r="E272" s="207" t="s">
        <v>662</v>
      </c>
      <c r="F272" s="208" t="s">
        <v>663</v>
      </c>
      <c r="G272" s="209" t="s">
        <v>143</v>
      </c>
      <c r="H272" s="210">
        <v>15.225</v>
      </c>
      <c r="I272" s="211"/>
      <c r="J272" s="212">
        <f>ROUND(I272*H272,2)</f>
        <v>0</v>
      </c>
      <c r="K272" s="208" t="s">
        <v>144</v>
      </c>
      <c r="L272" s="46"/>
      <c r="M272" s="213" t="s">
        <v>19</v>
      </c>
      <c r="N272" s="214" t="s">
        <v>41</v>
      </c>
      <c r="O272" s="86"/>
      <c r="P272" s="215">
        <f>O272*H272</f>
        <v>0</v>
      </c>
      <c r="Q272" s="215">
        <v>0.0063</v>
      </c>
      <c r="R272" s="215">
        <f>Q272*H272</f>
        <v>0.095917500000000003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269</v>
      </c>
      <c r="AT272" s="217" t="s">
        <v>140</v>
      </c>
      <c r="AU272" s="217" t="s">
        <v>146</v>
      </c>
      <c r="AY272" s="19" t="s">
        <v>137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146</v>
      </c>
      <c r="BK272" s="218">
        <f>ROUND(I272*H272,2)</f>
        <v>0</v>
      </c>
      <c r="BL272" s="19" t="s">
        <v>269</v>
      </c>
      <c r="BM272" s="217" t="s">
        <v>664</v>
      </c>
    </row>
    <row r="273" s="2" customFormat="1">
      <c r="A273" s="40"/>
      <c r="B273" s="41"/>
      <c r="C273" s="42"/>
      <c r="D273" s="219" t="s">
        <v>148</v>
      </c>
      <c r="E273" s="42"/>
      <c r="F273" s="220" t="s">
        <v>665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148</v>
      </c>
      <c r="AU273" s="19" t="s">
        <v>146</v>
      </c>
    </row>
    <row r="274" s="2" customFormat="1">
      <c r="A274" s="40"/>
      <c r="B274" s="41"/>
      <c r="C274" s="42"/>
      <c r="D274" s="224" t="s">
        <v>150</v>
      </c>
      <c r="E274" s="42"/>
      <c r="F274" s="225" t="s">
        <v>666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150</v>
      </c>
      <c r="AU274" s="19" t="s">
        <v>146</v>
      </c>
    </row>
    <row r="275" s="13" customFormat="1">
      <c r="A275" s="13"/>
      <c r="B275" s="226"/>
      <c r="C275" s="227"/>
      <c r="D275" s="219" t="s">
        <v>152</v>
      </c>
      <c r="E275" s="228" t="s">
        <v>19</v>
      </c>
      <c r="F275" s="229" t="s">
        <v>667</v>
      </c>
      <c r="G275" s="227"/>
      <c r="H275" s="230">
        <v>15.225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152</v>
      </c>
      <c r="AU275" s="236" t="s">
        <v>146</v>
      </c>
      <c r="AV275" s="13" t="s">
        <v>146</v>
      </c>
      <c r="AW275" s="13" t="s">
        <v>31</v>
      </c>
      <c r="AX275" s="13" t="s">
        <v>77</v>
      </c>
      <c r="AY275" s="236" t="s">
        <v>137</v>
      </c>
    </row>
    <row r="276" s="2" customFormat="1" ht="16.5" customHeight="1">
      <c r="A276" s="40"/>
      <c r="B276" s="41"/>
      <c r="C276" s="262" t="s">
        <v>367</v>
      </c>
      <c r="D276" s="262" t="s">
        <v>522</v>
      </c>
      <c r="E276" s="263" t="s">
        <v>668</v>
      </c>
      <c r="F276" s="264" t="s">
        <v>669</v>
      </c>
      <c r="G276" s="265" t="s">
        <v>143</v>
      </c>
      <c r="H276" s="266">
        <v>15.986000000000001</v>
      </c>
      <c r="I276" s="267"/>
      <c r="J276" s="268">
        <f>ROUND(I276*H276,2)</f>
        <v>0</v>
      </c>
      <c r="K276" s="264" t="s">
        <v>144</v>
      </c>
      <c r="L276" s="269"/>
      <c r="M276" s="270" t="s">
        <v>19</v>
      </c>
      <c r="N276" s="271" t="s">
        <v>41</v>
      </c>
      <c r="O276" s="86"/>
      <c r="P276" s="215">
        <f>O276*H276</f>
        <v>0</v>
      </c>
      <c r="Q276" s="215">
        <v>0.0045599999999999998</v>
      </c>
      <c r="R276" s="215">
        <f>Q276*H276</f>
        <v>0.072896160000000002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415</v>
      </c>
      <c r="AT276" s="217" t="s">
        <v>522</v>
      </c>
      <c r="AU276" s="217" t="s">
        <v>146</v>
      </c>
      <c r="AY276" s="19" t="s">
        <v>137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146</v>
      </c>
      <c r="BK276" s="218">
        <f>ROUND(I276*H276,2)</f>
        <v>0</v>
      </c>
      <c r="BL276" s="19" t="s">
        <v>269</v>
      </c>
      <c r="BM276" s="217" t="s">
        <v>670</v>
      </c>
    </row>
    <row r="277" s="2" customFormat="1">
      <c r="A277" s="40"/>
      <c r="B277" s="41"/>
      <c r="C277" s="42"/>
      <c r="D277" s="219" t="s">
        <v>148</v>
      </c>
      <c r="E277" s="42"/>
      <c r="F277" s="220" t="s">
        <v>669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148</v>
      </c>
      <c r="AU277" s="19" t="s">
        <v>146</v>
      </c>
    </row>
    <row r="278" s="13" customFormat="1">
      <c r="A278" s="13"/>
      <c r="B278" s="226"/>
      <c r="C278" s="227"/>
      <c r="D278" s="219" t="s">
        <v>152</v>
      </c>
      <c r="E278" s="227"/>
      <c r="F278" s="229" t="s">
        <v>671</v>
      </c>
      <c r="G278" s="227"/>
      <c r="H278" s="230">
        <v>15.986000000000001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152</v>
      </c>
      <c r="AU278" s="236" t="s">
        <v>146</v>
      </c>
      <c r="AV278" s="13" t="s">
        <v>146</v>
      </c>
      <c r="AW278" s="13" t="s">
        <v>4</v>
      </c>
      <c r="AX278" s="13" t="s">
        <v>77</v>
      </c>
      <c r="AY278" s="236" t="s">
        <v>137</v>
      </c>
    </row>
    <row r="279" s="2" customFormat="1" ht="16.5" customHeight="1">
      <c r="A279" s="40"/>
      <c r="B279" s="41"/>
      <c r="C279" s="206" t="s">
        <v>376</v>
      </c>
      <c r="D279" s="206" t="s">
        <v>140</v>
      </c>
      <c r="E279" s="207" t="s">
        <v>672</v>
      </c>
      <c r="F279" s="208" t="s">
        <v>673</v>
      </c>
      <c r="G279" s="209" t="s">
        <v>336</v>
      </c>
      <c r="H279" s="210">
        <v>0.41899999999999998</v>
      </c>
      <c r="I279" s="211"/>
      <c r="J279" s="212">
        <f>ROUND(I279*H279,2)</f>
        <v>0</v>
      </c>
      <c r="K279" s="208" t="s">
        <v>144</v>
      </c>
      <c r="L279" s="46"/>
      <c r="M279" s="213" t="s">
        <v>19</v>
      </c>
      <c r="N279" s="214" t="s">
        <v>41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269</v>
      </c>
      <c r="AT279" s="217" t="s">
        <v>140</v>
      </c>
      <c r="AU279" s="217" t="s">
        <v>146</v>
      </c>
      <c r="AY279" s="19" t="s">
        <v>137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146</v>
      </c>
      <c r="BK279" s="218">
        <f>ROUND(I279*H279,2)</f>
        <v>0</v>
      </c>
      <c r="BL279" s="19" t="s">
        <v>269</v>
      </c>
      <c r="BM279" s="217" t="s">
        <v>674</v>
      </c>
    </row>
    <row r="280" s="2" customFormat="1">
      <c r="A280" s="40"/>
      <c r="B280" s="41"/>
      <c r="C280" s="42"/>
      <c r="D280" s="219" t="s">
        <v>148</v>
      </c>
      <c r="E280" s="42"/>
      <c r="F280" s="220" t="s">
        <v>675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148</v>
      </c>
      <c r="AU280" s="19" t="s">
        <v>146</v>
      </c>
    </row>
    <row r="281" s="2" customFormat="1">
      <c r="A281" s="40"/>
      <c r="B281" s="41"/>
      <c r="C281" s="42"/>
      <c r="D281" s="224" t="s">
        <v>150</v>
      </c>
      <c r="E281" s="42"/>
      <c r="F281" s="225" t="s">
        <v>676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150</v>
      </c>
      <c r="AU281" s="19" t="s">
        <v>146</v>
      </c>
    </row>
    <row r="282" s="12" customFormat="1" ht="22.8" customHeight="1">
      <c r="A282" s="12"/>
      <c r="B282" s="190"/>
      <c r="C282" s="191"/>
      <c r="D282" s="192" t="s">
        <v>68</v>
      </c>
      <c r="E282" s="204" t="s">
        <v>677</v>
      </c>
      <c r="F282" s="204" t="s">
        <v>678</v>
      </c>
      <c r="G282" s="191"/>
      <c r="H282" s="191"/>
      <c r="I282" s="194"/>
      <c r="J282" s="205">
        <f>BK282</f>
        <v>0</v>
      </c>
      <c r="K282" s="191"/>
      <c r="L282" s="196"/>
      <c r="M282" s="197"/>
      <c r="N282" s="198"/>
      <c r="O282" s="198"/>
      <c r="P282" s="199">
        <f>SUM(P283:P297)</f>
        <v>0</v>
      </c>
      <c r="Q282" s="198"/>
      <c r="R282" s="199">
        <f>SUM(R283:R297)</f>
        <v>0.0043599999999999993</v>
      </c>
      <c r="S282" s="198"/>
      <c r="T282" s="200">
        <f>SUM(T283:T297)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1" t="s">
        <v>146</v>
      </c>
      <c r="AT282" s="202" t="s">
        <v>68</v>
      </c>
      <c r="AU282" s="202" t="s">
        <v>77</v>
      </c>
      <c r="AY282" s="201" t="s">
        <v>137</v>
      </c>
      <c r="BK282" s="203">
        <f>SUM(BK283:BK297)</f>
        <v>0</v>
      </c>
    </row>
    <row r="283" s="2" customFormat="1" ht="21.75" customHeight="1">
      <c r="A283" s="40"/>
      <c r="B283" s="41"/>
      <c r="C283" s="206" t="s">
        <v>386</v>
      </c>
      <c r="D283" s="206" t="s">
        <v>140</v>
      </c>
      <c r="E283" s="207" t="s">
        <v>679</v>
      </c>
      <c r="F283" s="208" t="s">
        <v>680</v>
      </c>
      <c r="G283" s="209" t="s">
        <v>208</v>
      </c>
      <c r="H283" s="210">
        <v>2.75</v>
      </c>
      <c r="I283" s="211"/>
      <c r="J283" s="212">
        <f>ROUND(I283*H283,2)</f>
        <v>0</v>
      </c>
      <c r="K283" s="208" t="s">
        <v>144</v>
      </c>
      <c r="L283" s="46"/>
      <c r="M283" s="213" t="s">
        <v>19</v>
      </c>
      <c r="N283" s="214" t="s">
        <v>41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269</v>
      </c>
      <c r="AT283" s="217" t="s">
        <v>140</v>
      </c>
      <c r="AU283" s="217" t="s">
        <v>146</v>
      </c>
      <c r="AY283" s="19" t="s">
        <v>137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146</v>
      </c>
      <c r="BK283" s="218">
        <f>ROUND(I283*H283,2)</f>
        <v>0</v>
      </c>
      <c r="BL283" s="19" t="s">
        <v>269</v>
      </c>
      <c r="BM283" s="217" t="s">
        <v>681</v>
      </c>
    </row>
    <row r="284" s="2" customFormat="1">
      <c r="A284" s="40"/>
      <c r="B284" s="41"/>
      <c r="C284" s="42"/>
      <c r="D284" s="219" t="s">
        <v>148</v>
      </c>
      <c r="E284" s="42"/>
      <c r="F284" s="220" t="s">
        <v>682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148</v>
      </c>
      <c r="AU284" s="19" t="s">
        <v>146</v>
      </c>
    </row>
    <row r="285" s="2" customFormat="1">
      <c r="A285" s="40"/>
      <c r="B285" s="41"/>
      <c r="C285" s="42"/>
      <c r="D285" s="224" t="s">
        <v>150</v>
      </c>
      <c r="E285" s="42"/>
      <c r="F285" s="225" t="s">
        <v>683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150</v>
      </c>
      <c r="AU285" s="19" t="s">
        <v>146</v>
      </c>
    </row>
    <row r="286" s="13" customFormat="1">
      <c r="A286" s="13"/>
      <c r="B286" s="226"/>
      <c r="C286" s="227"/>
      <c r="D286" s="219" t="s">
        <v>152</v>
      </c>
      <c r="E286" s="228" t="s">
        <v>19</v>
      </c>
      <c r="F286" s="229" t="s">
        <v>684</v>
      </c>
      <c r="G286" s="227"/>
      <c r="H286" s="230">
        <v>2.75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152</v>
      </c>
      <c r="AU286" s="236" t="s">
        <v>146</v>
      </c>
      <c r="AV286" s="13" t="s">
        <v>146</v>
      </c>
      <c r="AW286" s="13" t="s">
        <v>31</v>
      </c>
      <c r="AX286" s="13" t="s">
        <v>77</v>
      </c>
      <c r="AY286" s="236" t="s">
        <v>137</v>
      </c>
    </row>
    <row r="287" s="2" customFormat="1" ht="16.5" customHeight="1">
      <c r="A287" s="40"/>
      <c r="B287" s="41"/>
      <c r="C287" s="262" t="s">
        <v>392</v>
      </c>
      <c r="D287" s="262" t="s">
        <v>522</v>
      </c>
      <c r="E287" s="263" t="s">
        <v>685</v>
      </c>
      <c r="F287" s="264" t="s">
        <v>686</v>
      </c>
      <c r="G287" s="265" t="s">
        <v>208</v>
      </c>
      <c r="H287" s="266">
        <v>3.2999999999999998</v>
      </c>
      <c r="I287" s="267"/>
      <c r="J287" s="268">
        <f>ROUND(I287*H287,2)</f>
        <v>0</v>
      </c>
      <c r="K287" s="264" t="s">
        <v>144</v>
      </c>
      <c r="L287" s="269"/>
      <c r="M287" s="270" t="s">
        <v>19</v>
      </c>
      <c r="N287" s="271" t="s">
        <v>41</v>
      </c>
      <c r="O287" s="86"/>
      <c r="P287" s="215">
        <f>O287*H287</f>
        <v>0</v>
      </c>
      <c r="Q287" s="215">
        <v>0.0011999999999999999</v>
      </c>
      <c r="R287" s="215">
        <f>Q287*H287</f>
        <v>0.0039599999999999991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415</v>
      </c>
      <c r="AT287" s="217" t="s">
        <v>522</v>
      </c>
      <c r="AU287" s="217" t="s">
        <v>146</v>
      </c>
      <c r="AY287" s="19" t="s">
        <v>137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146</v>
      </c>
      <c r="BK287" s="218">
        <f>ROUND(I287*H287,2)</f>
        <v>0</v>
      </c>
      <c r="BL287" s="19" t="s">
        <v>269</v>
      </c>
      <c r="BM287" s="217" t="s">
        <v>687</v>
      </c>
    </row>
    <row r="288" s="2" customFormat="1">
      <c r="A288" s="40"/>
      <c r="B288" s="41"/>
      <c r="C288" s="42"/>
      <c r="D288" s="219" t="s">
        <v>148</v>
      </c>
      <c r="E288" s="42"/>
      <c r="F288" s="220" t="s">
        <v>686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148</v>
      </c>
      <c r="AU288" s="19" t="s">
        <v>146</v>
      </c>
    </row>
    <row r="289" s="13" customFormat="1">
      <c r="A289" s="13"/>
      <c r="B289" s="226"/>
      <c r="C289" s="227"/>
      <c r="D289" s="219" t="s">
        <v>152</v>
      </c>
      <c r="E289" s="227"/>
      <c r="F289" s="229" t="s">
        <v>688</v>
      </c>
      <c r="G289" s="227"/>
      <c r="H289" s="230">
        <v>3.2999999999999998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152</v>
      </c>
      <c r="AU289" s="236" t="s">
        <v>146</v>
      </c>
      <c r="AV289" s="13" t="s">
        <v>146</v>
      </c>
      <c r="AW289" s="13" t="s">
        <v>4</v>
      </c>
      <c r="AX289" s="13" t="s">
        <v>77</v>
      </c>
      <c r="AY289" s="236" t="s">
        <v>137</v>
      </c>
    </row>
    <row r="290" s="2" customFormat="1" ht="16.5" customHeight="1">
      <c r="A290" s="40"/>
      <c r="B290" s="41"/>
      <c r="C290" s="206" t="s">
        <v>400</v>
      </c>
      <c r="D290" s="206" t="s">
        <v>140</v>
      </c>
      <c r="E290" s="207" t="s">
        <v>689</v>
      </c>
      <c r="F290" s="208" t="s">
        <v>690</v>
      </c>
      <c r="G290" s="209" t="s">
        <v>215</v>
      </c>
      <c r="H290" s="210">
        <v>1</v>
      </c>
      <c r="I290" s="211"/>
      <c r="J290" s="212">
        <f>ROUND(I290*H290,2)</f>
        <v>0</v>
      </c>
      <c r="K290" s="208" t="s">
        <v>144</v>
      </c>
      <c r="L290" s="46"/>
      <c r="M290" s="213" t="s">
        <v>19</v>
      </c>
      <c r="N290" s="214" t="s">
        <v>41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269</v>
      </c>
      <c r="AT290" s="217" t="s">
        <v>140</v>
      </c>
      <c r="AU290" s="217" t="s">
        <v>146</v>
      </c>
      <c r="AY290" s="19" t="s">
        <v>137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146</v>
      </c>
      <c r="BK290" s="218">
        <f>ROUND(I290*H290,2)</f>
        <v>0</v>
      </c>
      <c r="BL290" s="19" t="s">
        <v>269</v>
      </c>
      <c r="BM290" s="217" t="s">
        <v>691</v>
      </c>
    </row>
    <row r="291" s="2" customFormat="1">
      <c r="A291" s="40"/>
      <c r="B291" s="41"/>
      <c r="C291" s="42"/>
      <c r="D291" s="219" t="s">
        <v>148</v>
      </c>
      <c r="E291" s="42"/>
      <c r="F291" s="220" t="s">
        <v>692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148</v>
      </c>
      <c r="AU291" s="19" t="s">
        <v>146</v>
      </c>
    </row>
    <row r="292" s="2" customFormat="1">
      <c r="A292" s="40"/>
      <c r="B292" s="41"/>
      <c r="C292" s="42"/>
      <c r="D292" s="224" t="s">
        <v>150</v>
      </c>
      <c r="E292" s="42"/>
      <c r="F292" s="225" t="s">
        <v>693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150</v>
      </c>
      <c r="AU292" s="19" t="s">
        <v>146</v>
      </c>
    </row>
    <row r="293" s="2" customFormat="1" ht="16.5" customHeight="1">
      <c r="A293" s="40"/>
      <c r="B293" s="41"/>
      <c r="C293" s="262" t="s">
        <v>407</v>
      </c>
      <c r="D293" s="262" t="s">
        <v>522</v>
      </c>
      <c r="E293" s="263" t="s">
        <v>694</v>
      </c>
      <c r="F293" s="264" t="s">
        <v>695</v>
      </c>
      <c r="G293" s="265" t="s">
        <v>215</v>
      </c>
      <c r="H293" s="266">
        <v>1</v>
      </c>
      <c r="I293" s="267"/>
      <c r="J293" s="268">
        <f>ROUND(I293*H293,2)</f>
        <v>0</v>
      </c>
      <c r="K293" s="264" t="s">
        <v>144</v>
      </c>
      <c r="L293" s="269"/>
      <c r="M293" s="270" t="s">
        <v>19</v>
      </c>
      <c r="N293" s="271" t="s">
        <v>41</v>
      </c>
      <c r="O293" s="86"/>
      <c r="P293" s="215">
        <f>O293*H293</f>
        <v>0</v>
      </c>
      <c r="Q293" s="215">
        <v>0.00040000000000000002</v>
      </c>
      <c r="R293" s="215">
        <f>Q293*H293</f>
        <v>0.00040000000000000002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415</v>
      </c>
      <c r="AT293" s="217" t="s">
        <v>522</v>
      </c>
      <c r="AU293" s="217" t="s">
        <v>146</v>
      </c>
      <c r="AY293" s="19" t="s">
        <v>137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146</v>
      </c>
      <c r="BK293" s="218">
        <f>ROUND(I293*H293,2)</f>
        <v>0</v>
      </c>
      <c r="BL293" s="19" t="s">
        <v>269</v>
      </c>
      <c r="BM293" s="217" t="s">
        <v>696</v>
      </c>
    </row>
    <row r="294" s="2" customFormat="1">
      <c r="A294" s="40"/>
      <c r="B294" s="41"/>
      <c r="C294" s="42"/>
      <c r="D294" s="219" t="s">
        <v>148</v>
      </c>
      <c r="E294" s="42"/>
      <c r="F294" s="220" t="s">
        <v>695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148</v>
      </c>
      <c r="AU294" s="19" t="s">
        <v>146</v>
      </c>
    </row>
    <row r="295" s="2" customFormat="1" ht="16.5" customHeight="1">
      <c r="A295" s="40"/>
      <c r="B295" s="41"/>
      <c r="C295" s="206" t="s">
        <v>415</v>
      </c>
      <c r="D295" s="206" t="s">
        <v>140</v>
      </c>
      <c r="E295" s="207" t="s">
        <v>697</v>
      </c>
      <c r="F295" s="208" t="s">
        <v>698</v>
      </c>
      <c r="G295" s="209" t="s">
        <v>336</v>
      </c>
      <c r="H295" s="210">
        <v>0.0040000000000000001</v>
      </c>
      <c r="I295" s="211"/>
      <c r="J295" s="212">
        <f>ROUND(I295*H295,2)</f>
        <v>0</v>
      </c>
      <c r="K295" s="208" t="s">
        <v>144</v>
      </c>
      <c r="L295" s="46"/>
      <c r="M295" s="213" t="s">
        <v>19</v>
      </c>
      <c r="N295" s="214" t="s">
        <v>41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269</v>
      </c>
      <c r="AT295" s="217" t="s">
        <v>140</v>
      </c>
      <c r="AU295" s="217" t="s">
        <v>146</v>
      </c>
      <c r="AY295" s="19" t="s">
        <v>137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146</v>
      </c>
      <c r="BK295" s="218">
        <f>ROUND(I295*H295,2)</f>
        <v>0</v>
      </c>
      <c r="BL295" s="19" t="s">
        <v>269</v>
      </c>
      <c r="BM295" s="217" t="s">
        <v>699</v>
      </c>
    </row>
    <row r="296" s="2" customFormat="1">
      <c r="A296" s="40"/>
      <c r="B296" s="41"/>
      <c r="C296" s="42"/>
      <c r="D296" s="219" t="s">
        <v>148</v>
      </c>
      <c r="E296" s="42"/>
      <c r="F296" s="220" t="s">
        <v>700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148</v>
      </c>
      <c r="AU296" s="19" t="s">
        <v>146</v>
      </c>
    </row>
    <row r="297" s="2" customFormat="1">
      <c r="A297" s="40"/>
      <c r="B297" s="41"/>
      <c r="C297" s="42"/>
      <c r="D297" s="224" t="s">
        <v>150</v>
      </c>
      <c r="E297" s="42"/>
      <c r="F297" s="225" t="s">
        <v>701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150</v>
      </c>
      <c r="AU297" s="19" t="s">
        <v>146</v>
      </c>
    </row>
    <row r="298" s="12" customFormat="1" ht="22.8" customHeight="1">
      <c r="A298" s="12"/>
      <c r="B298" s="190"/>
      <c r="C298" s="191"/>
      <c r="D298" s="192" t="s">
        <v>68</v>
      </c>
      <c r="E298" s="204" t="s">
        <v>702</v>
      </c>
      <c r="F298" s="204" t="s">
        <v>703</v>
      </c>
      <c r="G298" s="191"/>
      <c r="H298" s="191"/>
      <c r="I298" s="194"/>
      <c r="J298" s="205">
        <f>BK298</f>
        <v>0</v>
      </c>
      <c r="K298" s="191"/>
      <c r="L298" s="196"/>
      <c r="M298" s="197"/>
      <c r="N298" s="198"/>
      <c r="O298" s="198"/>
      <c r="P298" s="199">
        <f>SUM(P299:P308)</f>
        <v>0</v>
      </c>
      <c r="Q298" s="198"/>
      <c r="R298" s="199">
        <f>SUM(R299:R308)</f>
        <v>0.054320799999999989</v>
      </c>
      <c r="S298" s="198"/>
      <c r="T298" s="200">
        <f>SUM(T299:T308)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1" t="s">
        <v>146</v>
      </c>
      <c r="AT298" s="202" t="s">
        <v>68</v>
      </c>
      <c r="AU298" s="202" t="s">
        <v>77</v>
      </c>
      <c r="AY298" s="201" t="s">
        <v>137</v>
      </c>
      <c r="BK298" s="203">
        <f>SUM(BK299:BK308)</f>
        <v>0</v>
      </c>
    </row>
    <row r="299" s="2" customFormat="1" ht="16.5" customHeight="1">
      <c r="A299" s="40"/>
      <c r="B299" s="41"/>
      <c r="C299" s="206" t="s">
        <v>422</v>
      </c>
      <c r="D299" s="206" t="s">
        <v>140</v>
      </c>
      <c r="E299" s="207" t="s">
        <v>704</v>
      </c>
      <c r="F299" s="208" t="s">
        <v>705</v>
      </c>
      <c r="G299" s="209" t="s">
        <v>143</v>
      </c>
      <c r="H299" s="210">
        <v>2.7599999999999998</v>
      </c>
      <c r="I299" s="211"/>
      <c r="J299" s="212">
        <f>ROUND(I299*H299,2)</f>
        <v>0</v>
      </c>
      <c r="K299" s="208" t="s">
        <v>144</v>
      </c>
      <c r="L299" s="46"/>
      <c r="M299" s="213" t="s">
        <v>19</v>
      </c>
      <c r="N299" s="214" t="s">
        <v>41</v>
      </c>
      <c r="O299" s="86"/>
      <c r="P299" s="215">
        <f>O299*H299</f>
        <v>0</v>
      </c>
      <c r="Q299" s="215">
        <v>0.012829999999999999</v>
      </c>
      <c r="R299" s="215">
        <f>Q299*H299</f>
        <v>0.035410799999999992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269</v>
      </c>
      <c r="AT299" s="217" t="s">
        <v>140</v>
      </c>
      <c r="AU299" s="217" t="s">
        <v>146</v>
      </c>
      <c r="AY299" s="19" t="s">
        <v>137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146</v>
      </c>
      <c r="BK299" s="218">
        <f>ROUND(I299*H299,2)</f>
        <v>0</v>
      </c>
      <c r="BL299" s="19" t="s">
        <v>269</v>
      </c>
      <c r="BM299" s="217" t="s">
        <v>706</v>
      </c>
    </row>
    <row r="300" s="2" customFormat="1">
      <c r="A300" s="40"/>
      <c r="B300" s="41"/>
      <c r="C300" s="42"/>
      <c r="D300" s="219" t="s">
        <v>148</v>
      </c>
      <c r="E300" s="42"/>
      <c r="F300" s="220" t="s">
        <v>707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148</v>
      </c>
      <c r="AU300" s="19" t="s">
        <v>146</v>
      </c>
    </row>
    <row r="301" s="2" customFormat="1">
      <c r="A301" s="40"/>
      <c r="B301" s="41"/>
      <c r="C301" s="42"/>
      <c r="D301" s="224" t="s">
        <v>150</v>
      </c>
      <c r="E301" s="42"/>
      <c r="F301" s="225" t="s">
        <v>708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150</v>
      </c>
      <c r="AU301" s="19" t="s">
        <v>146</v>
      </c>
    </row>
    <row r="302" s="13" customFormat="1">
      <c r="A302" s="13"/>
      <c r="B302" s="226"/>
      <c r="C302" s="227"/>
      <c r="D302" s="219" t="s">
        <v>152</v>
      </c>
      <c r="E302" s="228" t="s">
        <v>19</v>
      </c>
      <c r="F302" s="229" t="s">
        <v>709</v>
      </c>
      <c r="G302" s="227"/>
      <c r="H302" s="230">
        <v>2.7599999999999998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152</v>
      </c>
      <c r="AU302" s="236" t="s">
        <v>146</v>
      </c>
      <c r="AV302" s="13" t="s">
        <v>146</v>
      </c>
      <c r="AW302" s="13" t="s">
        <v>31</v>
      </c>
      <c r="AX302" s="13" t="s">
        <v>77</v>
      </c>
      <c r="AY302" s="236" t="s">
        <v>137</v>
      </c>
    </row>
    <row r="303" s="2" customFormat="1" ht="16.5" customHeight="1">
      <c r="A303" s="40"/>
      <c r="B303" s="41"/>
      <c r="C303" s="206" t="s">
        <v>428</v>
      </c>
      <c r="D303" s="206" t="s">
        <v>140</v>
      </c>
      <c r="E303" s="207" t="s">
        <v>710</v>
      </c>
      <c r="F303" s="208" t="s">
        <v>711</v>
      </c>
      <c r="G303" s="209" t="s">
        <v>215</v>
      </c>
      <c r="H303" s="210">
        <v>1</v>
      </c>
      <c r="I303" s="211"/>
      <c r="J303" s="212">
        <f>ROUND(I303*H303,2)</f>
        <v>0</v>
      </c>
      <c r="K303" s="208" t="s">
        <v>144</v>
      </c>
      <c r="L303" s="46"/>
      <c r="M303" s="213" t="s">
        <v>19</v>
      </c>
      <c r="N303" s="214" t="s">
        <v>41</v>
      </c>
      <c r="O303" s="86"/>
      <c r="P303" s="215">
        <f>O303*H303</f>
        <v>0</v>
      </c>
      <c r="Q303" s="215">
        <v>0.01891</v>
      </c>
      <c r="R303" s="215">
        <f>Q303*H303</f>
        <v>0.01891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269</v>
      </c>
      <c r="AT303" s="217" t="s">
        <v>140</v>
      </c>
      <c r="AU303" s="217" t="s">
        <v>146</v>
      </c>
      <c r="AY303" s="19" t="s">
        <v>137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146</v>
      </c>
      <c r="BK303" s="218">
        <f>ROUND(I303*H303,2)</f>
        <v>0</v>
      </c>
      <c r="BL303" s="19" t="s">
        <v>269</v>
      </c>
      <c r="BM303" s="217" t="s">
        <v>712</v>
      </c>
    </row>
    <row r="304" s="2" customFormat="1">
      <c r="A304" s="40"/>
      <c r="B304" s="41"/>
      <c r="C304" s="42"/>
      <c r="D304" s="219" t="s">
        <v>148</v>
      </c>
      <c r="E304" s="42"/>
      <c r="F304" s="220" t="s">
        <v>713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148</v>
      </c>
      <c r="AU304" s="19" t="s">
        <v>146</v>
      </c>
    </row>
    <row r="305" s="2" customFormat="1">
      <c r="A305" s="40"/>
      <c r="B305" s="41"/>
      <c r="C305" s="42"/>
      <c r="D305" s="224" t="s">
        <v>150</v>
      </c>
      <c r="E305" s="42"/>
      <c r="F305" s="225" t="s">
        <v>714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150</v>
      </c>
      <c r="AU305" s="19" t="s">
        <v>146</v>
      </c>
    </row>
    <row r="306" s="2" customFormat="1" ht="16.5" customHeight="1">
      <c r="A306" s="40"/>
      <c r="B306" s="41"/>
      <c r="C306" s="206" t="s">
        <v>434</v>
      </c>
      <c r="D306" s="206" t="s">
        <v>140</v>
      </c>
      <c r="E306" s="207" t="s">
        <v>715</v>
      </c>
      <c r="F306" s="208" t="s">
        <v>716</v>
      </c>
      <c r="G306" s="209" t="s">
        <v>336</v>
      </c>
      <c r="H306" s="210">
        <v>0.053999999999999999</v>
      </c>
      <c r="I306" s="211"/>
      <c r="J306" s="212">
        <f>ROUND(I306*H306,2)</f>
        <v>0</v>
      </c>
      <c r="K306" s="208" t="s">
        <v>144</v>
      </c>
      <c r="L306" s="46"/>
      <c r="M306" s="213" t="s">
        <v>19</v>
      </c>
      <c r="N306" s="214" t="s">
        <v>41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269</v>
      </c>
      <c r="AT306" s="217" t="s">
        <v>140</v>
      </c>
      <c r="AU306" s="217" t="s">
        <v>146</v>
      </c>
      <c r="AY306" s="19" t="s">
        <v>137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146</v>
      </c>
      <c r="BK306" s="218">
        <f>ROUND(I306*H306,2)</f>
        <v>0</v>
      </c>
      <c r="BL306" s="19" t="s">
        <v>269</v>
      </c>
      <c r="BM306" s="217" t="s">
        <v>717</v>
      </c>
    </row>
    <row r="307" s="2" customFormat="1">
      <c r="A307" s="40"/>
      <c r="B307" s="41"/>
      <c r="C307" s="42"/>
      <c r="D307" s="219" t="s">
        <v>148</v>
      </c>
      <c r="E307" s="42"/>
      <c r="F307" s="220" t="s">
        <v>718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148</v>
      </c>
      <c r="AU307" s="19" t="s">
        <v>146</v>
      </c>
    </row>
    <row r="308" s="2" customFormat="1">
      <c r="A308" s="40"/>
      <c r="B308" s="41"/>
      <c r="C308" s="42"/>
      <c r="D308" s="224" t="s">
        <v>150</v>
      </c>
      <c r="E308" s="42"/>
      <c r="F308" s="225" t="s">
        <v>719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150</v>
      </c>
      <c r="AU308" s="19" t="s">
        <v>146</v>
      </c>
    </row>
    <row r="309" s="12" customFormat="1" ht="22.8" customHeight="1">
      <c r="A309" s="12"/>
      <c r="B309" s="190"/>
      <c r="C309" s="191"/>
      <c r="D309" s="192" t="s">
        <v>68</v>
      </c>
      <c r="E309" s="204" t="s">
        <v>720</v>
      </c>
      <c r="F309" s="204" t="s">
        <v>721</v>
      </c>
      <c r="G309" s="191"/>
      <c r="H309" s="191"/>
      <c r="I309" s="194"/>
      <c r="J309" s="205">
        <f>BK309</f>
        <v>0</v>
      </c>
      <c r="K309" s="191"/>
      <c r="L309" s="196"/>
      <c r="M309" s="197"/>
      <c r="N309" s="198"/>
      <c r="O309" s="198"/>
      <c r="P309" s="199">
        <f>SUM(P310:P339)</f>
        <v>0</v>
      </c>
      <c r="Q309" s="198"/>
      <c r="R309" s="199">
        <f>SUM(R310:R339)</f>
        <v>0.23354000000000003</v>
      </c>
      <c r="S309" s="198"/>
      <c r="T309" s="200">
        <f>SUM(T310:T339)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1" t="s">
        <v>146</v>
      </c>
      <c r="AT309" s="202" t="s">
        <v>68</v>
      </c>
      <c r="AU309" s="202" t="s">
        <v>77</v>
      </c>
      <c r="AY309" s="201" t="s">
        <v>137</v>
      </c>
      <c r="BK309" s="203">
        <f>SUM(BK310:BK339)</f>
        <v>0</v>
      </c>
    </row>
    <row r="310" s="2" customFormat="1" ht="16.5" customHeight="1">
      <c r="A310" s="40"/>
      <c r="B310" s="41"/>
      <c r="C310" s="206" t="s">
        <v>440</v>
      </c>
      <c r="D310" s="206" t="s">
        <v>140</v>
      </c>
      <c r="E310" s="207" t="s">
        <v>722</v>
      </c>
      <c r="F310" s="208" t="s">
        <v>723</v>
      </c>
      <c r="G310" s="209" t="s">
        <v>215</v>
      </c>
      <c r="H310" s="210">
        <v>4</v>
      </c>
      <c r="I310" s="211"/>
      <c r="J310" s="212">
        <f>ROUND(I310*H310,2)</f>
        <v>0</v>
      </c>
      <c r="K310" s="208" t="s">
        <v>144</v>
      </c>
      <c r="L310" s="46"/>
      <c r="M310" s="213" t="s">
        <v>19</v>
      </c>
      <c r="N310" s="214" t="s">
        <v>41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269</v>
      </c>
      <c r="AT310" s="217" t="s">
        <v>140</v>
      </c>
      <c r="AU310" s="217" t="s">
        <v>146</v>
      </c>
      <c r="AY310" s="19" t="s">
        <v>137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146</v>
      </c>
      <c r="BK310" s="218">
        <f>ROUND(I310*H310,2)</f>
        <v>0</v>
      </c>
      <c r="BL310" s="19" t="s">
        <v>269</v>
      </c>
      <c r="BM310" s="217" t="s">
        <v>724</v>
      </c>
    </row>
    <row r="311" s="2" customFormat="1">
      <c r="A311" s="40"/>
      <c r="B311" s="41"/>
      <c r="C311" s="42"/>
      <c r="D311" s="219" t="s">
        <v>148</v>
      </c>
      <c r="E311" s="42"/>
      <c r="F311" s="220" t="s">
        <v>725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148</v>
      </c>
      <c r="AU311" s="19" t="s">
        <v>146</v>
      </c>
    </row>
    <row r="312" s="2" customFormat="1">
      <c r="A312" s="40"/>
      <c r="B312" s="41"/>
      <c r="C312" s="42"/>
      <c r="D312" s="224" t="s">
        <v>150</v>
      </c>
      <c r="E312" s="42"/>
      <c r="F312" s="225" t="s">
        <v>726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150</v>
      </c>
      <c r="AU312" s="19" t="s">
        <v>146</v>
      </c>
    </row>
    <row r="313" s="2" customFormat="1" ht="16.5" customHeight="1">
      <c r="A313" s="40"/>
      <c r="B313" s="41"/>
      <c r="C313" s="262" t="s">
        <v>446</v>
      </c>
      <c r="D313" s="262" t="s">
        <v>522</v>
      </c>
      <c r="E313" s="263" t="s">
        <v>727</v>
      </c>
      <c r="F313" s="264" t="s">
        <v>728</v>
      </c>
      <c r="G313" s="265" t="s">
        <v>215</v>
      </c>
      <c r="H313" s="266">
        <v>1</v>
      </c>
      <c r="I313" s="267"/>
      <c r="J313" s="268">
        <f>ROUND(I313*H313,2)</f>
        <v>0</v>
      </c>
      <c r="K313" s="264" t="s">
        <v>144</v>
      </c>
      <c r="L313" s="269"/>
      <c r="M313" s="270" t="s">
        <v>19</v>
      </c>
      <c r="N313" s="271" t="s">
        <v>41</v>
      </c>
      <c r="O313" s="86"/>
      <c r="P313" s="215">
        <f>O313*H313</f>
        <v>0</v>
      </c>
      <c r="Q313" s="215">
        <v>0.012999999999999999</v>
      </c>
      <c r="R313" s="215">
        <f>Q313*H313</f>
        <v>0.012999999999999999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415</v>
      </c>
      <c r="AT313" s="217" t="s">
        <v>522</v>
      </c>
      <c r="AU313" s="217" t="s">
        <v>146</v>
      </c>
      <c r="AY313" s="19" t="s">
        <v>137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146</v>
      </c>
      <c r="BK313" s="218">
        <f>ROUND(I313*H313,2)</f>
        <v>0</v>
      </c>
      <c r="BL313" s="19" t="s">
        <v>269</v>
      </c>
      <c r="BM313" s="217" t="s">
        <v>729</v>
      </c>
    </row>
    <row r="314" s="2" customFormat="1">
      <c r="A314" s="40"/>
      <c r="B314" s="41"/>
      <c r="C314" s="42"/>
      <c r="D314" s="219" t="s">
        <v>148</v>
      </c>
      <c r="E314" s="42"/>
      <c r="F314" s="220" t="s">
        <v>728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148</v>
      </c>
      <c r="AU314" s="19" t="s">
        <v>146</v>
      </c>
    </row>
    <row r="315" s="2" customFormat="1" ht="16.5" customHeight="1">
      <c r="A315" s="40"/>
      <c r="B315" s="41"/>
      <c r="C315" s="262" t="s">
        <v>454</v>
      </c>
      <c r="D315" s="262" t="s">
        <v>522</v>
      </c>
      <c r="E315" s="263" t="s">
        <v>730</v>
      </c>
      <c r="F315" s="264" t="s">
        <v>731</v>
      </c>
      <c r="G315" s="265" t="s">
        <v>215</v>
      </c>
      <c r="H315" s="266">
        <v>2</v>
      </c>
      <c r="I315" s="267"/>
      <c r="J315" s="268">
        <f>ROUND(I315*H315,2)</f>
        <v>0</v>
      </c>
      <c r="K315" s="264" t="s">
        <v>144</v>
      </c>
      <c r="L315" s="269"/>
      <c r="M315" s="270" t="s">
        <v>19</v>
      </c>
      <c r="N315" s="271" t="s">
        <v>41</v>
      </c>
      <c r="O315" s="86"/>
      <c r="P315" s="215">
        <f>O315*H315</f>
        <v>0</v>
      </c>
      <c r="Q315" s="215">
        <v>0.014500000000000001</v>
      </c>
      <c r="R315" s="215">
        <f>Q315*H315</f>
        <v>0.029000000000000001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415</v>
      </c>
      <c r="AT315" s="217" t="s">
        <v>522</v>
      </c>
      <c r="AU315" s="217" t="s">
        <v>146</v>
      </c>
      <c r="AY315" s="19" t="s">
        <v>137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146</v>
      </c>
      <c r="BK315" s="218">
        <f>ROUND(I315*H315,2)</f>
        <v>0</v>
      </c>
      <c r="BL315" s="19" t="s">
        <v>269</v>
      </c>
      <c r="BM315" s="217" t="s">
        <v>732</v>
      </c>
    </row>
    <row r="316" s="2" customFormat="1">
      <c r="A316" s="40"/>
      <c r="B316" s="41"/>
      <c r="C316" s="42"/>
      <c r="D316" s="219" t="s">
        <v>148</v>
      </c>
      <c r="E316" s="42"/>
      <c r="F316" s="220" t="s">
        <v>731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148</v>
      </c>
      <c r="AU316" s="19" t="s">
        <v>146</v>
      </c>
    </row>
    <row r="317" s="2" customFormat="1" ht="16.5" customHeight="1">
      <c r="A317" s="40"/>
      <c r="B317" s="41"/>
      <c r="C317" s="262" t="s">
        <v>461</v>
      </c>
      <c r="D317" s="262" t="s">
        <v>522</v>
      </c>
      <c r="E317" s="263" t="s">
        <v>733</v>
      </c>
      <c r="F317" s="264" t="s">
        <v>734</v>
      </c>
      <c r="G317" s="265" t="s">
        <v>215</v>
      </c>
      <c r="H317" s="266">
        <v>1</v>
      </c>
      <c r="I317" s="267"/>
      <c r="J317" s="268">
        <f>ROUND(I317*H317,2)</f>
        <v>0</v>
      </c>
      <c r="K317" s="264" t="s">
        <v>144</v>
      </c>
      <c r="L317" s="269"/>
      <c r="M317" s="270" t="s">
        <v>19</v>
      </c>
      <c r="N317" s="271" t="s">
        <v>41</v>
      </c>
      <c r="O317" s="86"/>
      <c r="P317" s="215">
        <f>O317*H317</f>
        <v>0</v>
      </c>
      <c r="Q317" s="215">
        <v>0.016</v>
      </c>
      <c r="R317" s="215">
        <f>Q317*H317</f>
        <v>0.016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415</v>
      </c>
      <c r="AT317" s="217" t="s">
        <v>522</v>
      </c>
      <c r="AU317" s="217" t="s">
        <v>146</v>
      </c>
      <c r="AY317" s="19" t="s">
        <v>137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146</v>
      </c>
      <c r="BK317" s="218">
        <f>ROUND(I317*H317,2)</f>
        <v>0</v>
      </c>
      <c r="BL317" s="19" t="s">
        <v>269</v>
      </c>
      <c r="BM317" s="217" t="s">
        <v>735</v>
      </c>
    </row>
    <row r="318" s="2" customFormat="1">
      <c r="A318" s="40"/>
      <c r="B318" s="41"/>
      <c r="C318" s="42"/>
      <c r="D318" s="219" t="s">
        <v>148</v>
      </c>
      <c r="E318" s="42"/>
      <c r="F318" s="220" t="s">
        <v>734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148</v>
      </c>
      <c r="AU318" s="19" t="s">
        <v>146</v>
      </c>
    </row>
    <row r="319" s="2" customFormat="1" ht="16.5" customHeight="1">
      <c r="A319" s="40"/>
      <c r="B319" s="41"/>
      <c r="C319" s="206" t="s">
        <v>474</v>
      </c>
      <c r="D319" s="206" t="s">
        <v>140</v>
      </c>
      <c r="E319" s="207" t="s">
        <v>736</v>
      </c>
      <c r="F319" s="208" t="s">
        <v>737</v>
      </c>
      <c r="G319" s="209" t="s">
        <v>215</v>
      </c>
      <c r="H319" s="210">
        <v>4</v>
      </c>
      <c r="I319" s="211"/>
      <c r="J319" s="212">
        <f>ROUND(I319*H319,2)</f>
        <v>0</v>
      </c>
      <c r="K319" s="208" t="s">
        <v>144</v>
      </c>
      <c r="L319" s="46"/>
      <c r="M319" s="213" t="s">
        <v>19</v>
      </c>
      <c r="N319" s="214" t="s">
        <v>41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269</v>
      </c>
      <c r="AT319" s="217" t="s">
        <v>140</v>
      </c>
      <c r="AU319" s="217" t="s">
        <v>146</v>
      </c>
      <c r="AY319" s="19" t="s">
        <v>137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146</v>
      </c>
      <c r="BK319" s="218">
        <f>ROUND(I319*H319,2)</f>
        <v>0</v>
      </c>
      <c r="BL319" s="19" t="s">
        <v>269</v>
      </c>
      <c r="BM319" s="217" t="s">
        <v>738</v>
      </c>
    </row>
    <row r="320" s="2" customFormat="1">
      <c r="A320" s="40"/>
      <c r="B320" s="41"/>
      <c r="C320" s="42"/>
      <c r="D320" s="219" t="s">
        <v>148</v>
      </c>
      <c r="E320" s="42"/>
      <c r="F320" s="220" t="s">
        <v>739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148</v>
      </c>
      <c r="AU320" s="19" t="s">
        <v>146</v>
      </c>
    </row>
    <row r="321" s="2" customFormat="1">
      <c r="A321" s="40"/>
      <c r="B321" s="41"/>
      <c r="C321" s="42"/>
      <c r="D321" s="224" t="s">
        <v>150</v>
      </c>
      <c r="E321" s="42"/>
      <c r="F321" s="225" t="s">
        <v>740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150</v>
      </c>
      <c r="AU321" s="19" t="s">
        <v>146</v>
      </c>
    </row>
    <row r="322" s="2" customFormat="1" ht="16.5" customHeight="1">
      <c r="A322" s="40"/>
      <c r="B322" s="41"/>
      <c r="C322" s="262" t="s">
        <v>483</v>
      </c>
      <c r="D322" s="262" t="s">
        <v>522</v>
      </c>
      <c r="E322" s="263" t="s">
        <v>741</v>
      </c>
      <c r="F322" s="264" t="s">
        <v>742</v>
      </c>
      <c r="G322" s="265" t="s">
        <v>215</v>
      </c>
      <c r="H322" s="266">
        <v>1</v>
      </c>
      <c r="I322" s="267"/>
      <c r="J322" s="268">
        <f>ROUND(I322*H322,2)</f>
        <v>0</v>
      </c>
      <c r="K322" s="264" t="s">
        <v>144</v>
      </c>
      <c r="L322" s="269"/>
      <c r="M322" s="270" t="s">
        <v>19</v>
      </c>
      <c r="N322" s="271" t="s">
        <v>41</v>
      </c>
      <c r="O322" s="86"/>
      <c r="P322" s="215">
        <f>O322*H322</f>
        <v>0</v>
      </c>
      <c r="Q322" s="215">
        <v>0.00064000000000000005</v>
      </c>
      <c r="R322" s="215">
        <f>Q322*H322</f>
        <v>0.00064000000000000005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415</v>
      </c>
      <c r="AT322" s="217" t="s">
        <v>522</v>
      </c>
      <c r="AU322" s="217" t="s">
        <v>146</v>
      </c>
      <c r="AY322" s="19" t="s">
        <v>137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146</v>
      </c>
      <c r="BK322" s="218">
        <f>ROUND(I322*H322,2)</f>
        <v>0</v>
      </c>
      <c r="BL322" s="19" t="s">
        <v>269</v>
      </c>
      <c r="BM322" s="217" t="s">
        <v>743</v>
      </c>
    </row>
    <row r="323" s="2" customFormat="1">
      <c r="A323" s="40"/>
      <c r="B323" s="41"/>
      <c r="C323" s="42"/>
      <c r="D323" s="219" t="s">
        <v>148</v>
      </c>
      <c r="E323" s="42"/>
      <c r="F323" s="220" t="s">
        <v>742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148</v>
      </c>
      <c r="AU323" s="19" t="s">
        <v>146</v>
      </c>
    </row>
    <row r="324" s="2" customFormat="1" ht="16.5" customHeight="1">
      <c r="A324" s="40"/>
      <c r="B324" s="41"/>
      <c r="C324" s="262" t="s">
        <v>491</v>
      </c>
      <c r="D324" s="262" t="s">
        <v>522</v>
      </c>
      <c r="E324" s="263" t="s">
        <v>744</v>
      </c>
      <c r="F324" s="264" t="s">
        <v>745</v>
      </c>
      <c r="G324" s="265" t="s">
        <v>215</v>
      </c>
      <c r="H324" s="266">
        <v>2</v>
      </c>
      <c r="I324" s="267"/>
      <c r="J324" s="268">
        <f>ROUND(I324*H324,2)</f>
        <v>0</v>
      </c>
      <c r="K324" s="264" t="s">
        <v>144</v>
      </c>
      <c r="L324" s="269"/>
      <c r="M324" s="270" t="s">
        <v>19</v>
      </c>
      <c r="N324" s="271" t="s">
        <v>41</v>
      </c>
      <c r="O324" s="86"/>
      <c r="P324" s="215">
        <f>O324*H324</f>
        <v>0</v>
      </c>
      <c r="Q324" s="215">
        <v>0.00075000000000000002</v>
      </c>
      <c r="R324" s="215">
        <f>Q324*H324</f>
        <v>0.0015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415</v>
      </c>
      <c r="AT324" s="217" t="s">
        <v>522</v>
      </c>
      <c r="AU324" s="217" t="s">
        <v>146</v>
      </c>
      <c r="AY324" s="19" t="s">
        <v>137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146</v>
      </c>
      <c r="BK324" s="218">
        <f>ROUND(I324*H324,2)</f>
        <v>0</v>
      </c>
      <c r="BL324" s="19" t="s">
        <v>269</v>
      </c>
      <c r="BM324" s="217" t="s">
        <v>746</v>
      </c>
    </row>
    <row r="325" s="2" customFormat="1">
      <c r="A325" s="40"/>
      <c r="B325" s="41"/>
      <c r="C325" s="42"/>
      <c r="D325" s="219" t="s">
        <v>148</v>
      </c>
      <c r="E325" s="42"/>
      <c r="F325" s="220" t="s">
        <v>745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148</v>
      </c>
      <c r="AU325" s="19" t="s">
        <v>146</v>
      </c>
    </row>
    <row r="326" s="2" customFormat="1" ht="16.5" customHeight="1">
      <c r="A326" s="40"/>
      <c r="B326" s="41"/>
      <c r="C326" s="262" t="s">
        <v>747</v>
      </c>
      <c r="D326" s="262" t="s">
        <v>522</v>
      </c>
      <c r="E326" s="263" t="s">
        <v>748</v>
      </c>
      <c r="F326" s="264" t="s">
        <v>749</v>
      </c>
      <c r="G326" s="265" t="s">
        <v>215</v>
      </c>
      <c r="H326" s="266">
        <v>1</v>
      </c>
      <c r="I326" s="267"/>
      <c r="J326" s="268">
        <f>ROUND(I326*H326,2)</f>
        <v>0</v>
      </c>
      <c r="K326" s="264" t="s">
        <v>144</v>
      </c>
      <c r="L326" s="269"/>
      <c r="M326" s="270" t="s">
        <v>19</v>
      </c>
      <c r="N326" s="271" t="s">
        <v>41</v>
      </c>
      <c r="O326" s="86"/>
      <c r="P326" s="215">
        <f>O326*H326</f>
        <v>0</v>
      </c>
      <c r="Q326" s="215">
        <v>0.00085999999999999998</v>
      </c>
      <c r="R326" s="215">
        <f>Q326*H326</f>
        <v>0.00085999999999999998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415</v>
      </c>
      <c r="AT326" s="217" t="s">
        <v>522</v>
      </c>
      <c r="AU326" s="217" t="s">
        <v>146</v>
      </c>
      <c r="AY326" s="19" t="s">
        <v>137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146</v>
      </c>
      <c r="BK326" s="218">
        <f>ROUND(I326*H326,2)</f>
        <v>0</v>
      </c>
      <c r="BL326" s="19" t="s">
        <v>269</v>
      </c>
      <c r="BM326" s="217" t="s">
        <v>750</v>
      </c>
    </row>
    <row r="327" s="2" customFormat="1">
      <c r="A327" s="40"/>
      <c r="B327" s="41"/>
      <c r="C327" s="42"/>
      <c r="D327" s="219" t="s">
        <v>148</v>
      </c>
      <c r="E327" s="42"/>
      <c r="F327" s="220" t="s">
        <v>749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148</v>
      </c>
      <c r="AU327" s="19" t="s">
        <v>146</v>
      </c>
    </row>
    <row r="328" s="2" customFormat="1" ht="16.5" customHeight="1">
      <c r="A328" s="40"/>
      <c r="B328" s="41"/>
      <c r="C328" s="206" t="s">
        <v>751</v>
      </c>
      <c r="D328" s="206" t="s">
        <v>140</v>
      </c>
      <c r="E328" s="207" t="s">
        <v>752</v>
      </c>
      <c r="F328" s="208" t="s">
        <v>753</v>
      </c>
      <c r="G328" s="209" t="s">
        <v>215</v>
      </c>
      <c r="H328" s="210">
        <v>1</v>
      </c>
      <c r="I328" s="211"/>
      <c r="J328" s="212">
        <f>ROUND(I328*H328,2)</f>
        <v>0</v>
      </c>
      <c r="K328" s="208" t="s">
        <v>144</v>
      </c>
      <c r="L328" s="46"/>
      <c r="M328" s="213" t="s">
        <v>19</v>
      </c>
      <c r="N328" s="214" t="s">
        <v>41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269</v>
      </c>
      <c r="AT328" s="217" t="s">
        <v>140</v>
      </c>
      <c r="AU328" s="217" t="s">
        <v>146</v>
      </c>
      <c r="AY328" s="19" t="s">
        <v>137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146</v>
      </c>
      <c r="BK328" s="218">
        <f>ROUND(I328*H328,2)</f>
        <v>0</v>
      </c>
      <c r="BL328" s="19" t="s">
        <v>269</v>
      </c>
      <c r="BM328" s="217" t="s">
        <v>754</v>
      </c>
    </row>
    <row r="329" s="2" customFormat="1">
      <c r="A329" s="40"/>
      <c r="B329" s="41"/>
      <c r="C329" s="42"/>
      <c r="D329" s="219" t="s">
        <v>148</v>
      </c>
      <c r="E329" s="42"/>
      <c r="F329" s="220" t="s">
        <v>755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148</v>
      </c>
      <c r="AU329" s="19" t="s">
        <v>146</v>
      </c>
    </row>
    <row r="330" s="2" customFormat="1">
      <c r="A330" s="40"/>
      <c r="B330" s="41"/>
      <c r="C330" s="42"/>
      <c r="D330" s="224" t="s">
        <v>150</v>
      </c>
      <c r="E330" s="42"/>
      <c r="F330" s="225" t="s">
        <v>756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150</v>
      </c>
      <c r="AU330" s="19" t="s">
        <v>146</v>
      </c>
    </row>
    <row r="331" s="13" customFormat="1">
      <c r="A331" s="13"/>
      <c r="B331" s="226"/>
      <c r="C331" s="227"/>
      <c r="D331" s="219" t="s">
        <v>152</v>
      </c>
      <c r="E331" s="228" t="s">
        <v>19</v>
      </c>
      <c r="F331" s="229" t="s">
        <v>757</v>
      </c>
      <c r="G331" s="227"/>
      <c r="H331" s="230">
        <v>1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152</v>
      </c>
      <c r="AU331" s="236" t="s">
        <v>146</v>
      </c>
      <c r="AV331" s="13" t="s">
        <v>146</v>
      </c>
      <c r="AW331" s="13" t="s">
        <v>31</v>
      </c>
      <c r="AX331" s="13" t="s">
        <v>77</v>
      </c>
      <c r="AY331" s="236" t="s">
        <v>137</v>
      </c>
    </row>
    <row r="332" s="2" customFormat="1" ht="21.75" customHeight="1">
      <c r="A332" s="40"/>
      <c r="B332" s="41"/>
      <c r="C332" s="262" t="s">
        <v>758</v>
      </c>
      <c r="D332" s="262" t="s">
        <v>522</v>
      </c>
      <c r="E332" s="263" t="s">
        <v>759</v>
      </c>
      <c r="F332" s="264" t="s">
        <v>760</v>
      </c>
      <c r="G332" s="265" t="s">
        <v>215</v>
      </c>
      <c r="H332" s="266">
        <v>1</v>
      </c>
      <c r="I332" s="267"/>
      <c r="J332" s="268">
        <f>ROUND(I332*H332,2)</f>
        <v>0</v>
      </c>
      <c r="K332" s="264" t="s">
        <v>19</v>
      </c>
      <c r="L332" s="269"/>
      <c r="M332" s="270" t="s">
        <v>19</v>
      </c>
      <c r="N332" s="271" t="s">
        <v>41</v>
      </c>
      <c r="O332" s="86"/>
      <c r="P332" s="215">
        <f>O332*H332</f>
        <v>0</v>
      </c>
      <c r="Q332" s="215">
        <v>0.02554</v>
      </c>
      <c r="R332" s="215">
        <f>Q332*H332</f>
        <v>0.02554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415</v>
      </c>
      <c r="AT332" s="217" t="s">
        <v>522</v>
      </c>
      <c r="AU332" s="217" t="s">
        <v>146</v>
      </c>
      <c r="AY332" s="19" t="s">
        <v>137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146</v>
      </c>
      <c r="BK332" s="218">
        <f>ROUND(I332*H332,2)</f>
        <v>0</v>
      </c>
      <c r="BL332" s="19" t="s">
        <v>269</v>
      </c>
      <c r="BM332" s="217" t="s">
        <v>761</v>
      </c>
    </row>
    <row r="333" s="2" customFormat="1">
      <c r="A333" s="40"/>
      <c r="B333" s="41"/>
      <c r="C333" s="42"/>
      <c r="D333" s="219" t="s">
        <v>148</v>
      </c>
      <c r="E333" s="42"/>
      <c r="F333" s="220" t="s">
        <v>760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148</v>
      </c>
      <c r="AU333" s="19" t="s">
        <v>146</v>
      </c>
    </row>
    <row r="334" s="2" customFormat="1" ht="24.15" customHeight="1">
      <c r="A334" s="40"/>
      <c r="B334" s="41"/>
      <c r="C334" s="206" t="s">
        <v>762</v>
      </c>
      <c r="D334" s="206" t="s">
        <v>140</v>
      </c>
      <c r="E334" s="207" t="s">
        <v>763</v>
      </c>
      <c r="F334" s="208" t="s">
        <v>764</v>
      </c>
      <c r="G334" s="209" t="s">
        <v>208</v>
      </c>
      <c r="H334" s="210">
        <v>2.1000000000000001</v>
      </c>
      <c r="I334" s="211"/>
      <c r="J334" s="212">
        <f>ROUND(I334*H334,2)</f>
        <v>0</v>
      </c>
      <c r="K334" s="208" t="s">
        <v>19</v>
      </c>
      <c r="L334" s="46"/>
      <c r="M334" s="213" t="s">
        <v>19</v>
      </c>
      <c r="N334" s="214" t="s">
        <v>41</v>
      </c>
      <c r="O334" s="86"/>
      <c r="P334" s="215">
        <f>O334*H334</f>
        <v>0</v>
      </c>
      <c r="Q334" s="215">
        <v>0.070000000000000007</v>
      </c>
      <c r="R334" s="215">
        <f>Q334*H334</f>
        <v>0.14700000000000002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269</v>
      </c>
      <c r="AT334" s="217" t="s">
        <v>140</v>
      </c>
      <c r="AU334" s="217" t="s">
        <v>146</v>
      </c>
      <c r="AY334" s="19" t="s">
        <v>137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146</v>
      </c>
      <c r="BK334" s="218">
        <f>ROUND(I334*H334,2)</f>
        <v>0</v>
      </c>
      <c r="BL334" s="19" t="s">
        <v>269</v>
      </c>
      <c r="BM334" s="217" t="s">
        <v>765</v>
      </c>
    </row>
    <row r="335" s="2" customFormat="1">
      <c r="A335" s="40"/>
      <c r="B335" s="41"/>
      <c r="C335" s="42"/>
      <c r="D335" s="219" t="s">
        <v>148</v>
      </c>
      <c r="E335" s="42"/>
      <c r="F335" s="220" t="s">
        <v>764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148</v>
      </c>
      <c r="AU335" s="19" t="s">
        <v>146</v>
      </c>
    </row>
    <row r="336" s="13" customFormat="1">
      <c r="A336" s="13"/>
      <c r="B336" s="226"/>
      <c r="C336" s="227"/>
      <c r="D336" s="219" t="s">
        <v>152</v>
      </c>
      <c r="E336" s="228" t="s">
        <v>19</v>
      </c>
      <c r="F336" s="229" t="s">
        <v>766</v>
      </c>
      <c r="G336" s="227"/>
      <c r="H336" s="230">
        <v>2.1000000000000001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152</v>
      </c>
      <c r="AU336" s="236" t="s">
        <v>146</v>
      </c>
      <c r="AV336" s="13" t="s">
        <v>146</v>
      </c>
      <c r="AW336" s="13" t="s">
        <v>31</v>
      </c>
      <c r="AX336" s="13" t="s">
        <v>77</v>
      </c>
      <c r="AY336" s="236" t="s">
        <v>137</v>
      </c>
    </row>
    <row r="337" s="2" customFormat="1" ht="16.5" customHeight="1">
      <c r="A337" s="40"/>
      <c r="B337" s="41"/>
      <c r="C337" s="206" t="s">
        <v>767</v>
      </c>
      <c r="D337" s="206" t="s">
        <v>140</v>
      </c>
      <c r="E337" s="207" t="s">
        <v>768</v>
      </c>
      <c r="F337" s="208" t="s">
        <v>769</v>
      </c>
      <c r="G337" s="209" t="s">
        <v>336</v>
      </c>
      <c r="H337" s="210">
        <v>0.23400000000000001</v>
      </c>
      <c r="I337" s="211"/>
      <c r="J337" s="212">
        <f>ROUND(I337*H337,2)</f>
        <v>0</v>
      </c>
      <c r="K337" s="208" t="s">
        <v>144</v>
      </c>
      <c r="L337" s="46"/>
      <c r="M337" s="213" t="s">
        <v>19</v>
      </c>
      <c r="N337" s="214" t="s">
        <v>41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269</v>
      </c>
      <c r="AT337" s="217" t="s">
        <v>140</v>
      </c>
      <c r="AU337" s="217" t="s">
        <v>146</v>
      </c>
      <c r="AY337" s="19" t="s">
        <v>137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146</v>
      </c>
      <c r="BK337" s="218">
        <f>ROUND(I337*H337,2)</f>
        <v>0</v>
      </c>
      <c r="BL337" s="19" t="s">
        <v>269</v>
      </c>
      <c r="BM337" s="217" t="s">
        <v>770</v>
      </c>
    </row>
    <row r="338" s="2" customFormat="1">
      <c r="A338" s="40"/>
      <c r="B338" s="41"/>
      <c r="C338" s="42"/>
      <c r="D338" s="219" t="s">
        <v>148</v>
      </c>
      <c r="E338" s="42"/>
      <c r="F338" s="220" t="s">
        <v>771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148</v>
      </c>
      <c r="AU338" s="19" t="s">
        <v>146</v>
      </c>
    </row>
    <row r="339" s="2" customFormat="1">
      <c r="A339" s="40"/>
      <c r="B339" s="41"/>
      <c r="C339" s="42"/>
      <c r="D339" s="224" t="s">
        <v>150</v>
      </c>
      <c r="E339" s="42"/>
      <c r="F339" s="225" t="s">
        <v>772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150</v>
      </c>
      <c r="AU339" s="19" t="s">
        <v>146</v>
      </c>
    </row>
    <row r="340" s="12" customFormat="1" ht="22.8" customHeight="1">
      <c r="A340" s="12"/>
      <c r="B340" s="190"/>
      <c r="C340" s="191"/>
      <c r="D340" s="192" t="s">
        <v>68</v>
      </c>
      <c r="E340" s="204" t="s">
        <v>773</v>
      </c>
      <c r="F340" s="204" t="s">
        <v>774</v>
      </c>
      <c r="G340" s="191"/>
      <c r="H340" s="191"/>
      <c r="I340" s="194"/>
      <c r="J340" s="205">
        <f>BK340</f>
        <v>0</v>
      </c>
      <c r="K340" s="191"/>
      <c r="L340" s="196"/>
      <c r="M340" s="197"/>
      <c r="N340" s="198"/>
      <c r="O340" s="198"/>
      <c r="P340" s="199">
        <f>SUM(P341:P385)</f>
        <v>0</v>
      </c>
      <c r="Q340" s="198"/>
      <c r="R340" s="199">
        <f>SUM(R341:R385)</f>
        <v>0.56466000000000005</v>
      </c>
      <c r="S340" s="198"/>
      <c r="T340" s="200">
        <f>SUM(T341:T385)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1" t="s">
        <v>146</v>
      </c>
      <c r="AT340" s="202" t="s">
        <v>68</v>
      </c>
      <c r="AU340" s="202" t="s">
        <v>77</v>
      </c>
      <c r="AY340" s="201" t="s">
        <v>137</v>
      </c>
      <c r="BK340" s="203">
        <f>SUM(BK341:BK385)</f>
        <v>0</v>
      </c>
    </row>
    <row r="341" s="2" customFormat="1" ht="16.5" customHeight="1">
      <c r="A341" s="40"/>
      <c r="B341" s="41"/>
      <c r="C341" s="206" t="s">
        <v>775</v>
      </c>
      <c r="D341" s="206" t="s">
        <v>140</v>
      </c>
      <c r="E341" s="207" t="s">
        <v>776</v>
      </c>
      <c r="F341" s="208" t="s">
        <v>777</v>
      </c>
      <c r="G341" s="209" t="s">
        <v>143</v>
      </c>
      <c r="H341" s="210">
        <v>9.4800000000000004</v>
      </c>
      <c r="I341" s="211"/>
      <c r="J341" s="212">
        <f>ROUND(I341*H341,2)</f>
        <v>0</v>
      </c>
      <c r="K341" s="208" t="s">
        <v>144</v>
      </c>
      <c r="L341" s="46"/>
      <c r="M341" s="213" t="s">
        <v>19</v>
      </c>
      <c r="N341" s="214" t="s">
        <v>41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269</v>
      </c>
      <c r="AT341" s="217" t="s">
        <v>140</v>
      </c>
      <c r="AU341" s="217" t="s">
        <v>146</v>
      </c>
      <c r="AY341" s="19" t="s">
        <v>137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146</v>
      </c>
      <c r="BK341" s="218">
        <f>ROUND(I341*H341,2)</f>
        <v>0</v>
      </c>
      <c r="BL341" s="19" t="s">
        <v>269</v>
      </c>
      <c r="BM341" s="217" t="s">
        <v>778</v>
      </c>
    </row>
    <row r="342" s="2" customFormat="1">
      <c r="A342" s="40"/>
      <c r="B342" s="41"/>
      <c r="C342" s="42"/>
      <c r="D342" s="219" t="s">
        <v>148</v>
      </c>
      <c r="E342" s="42"/>
      <c r="F342" s="220" t="s">
        <v>779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148</v>
      </c>
      <c r="AU342" s="19" t="s">
        <v>146</v>
      </c>
    </row>
    <row r="343" s="2" customFormat="1">
      <c r="A343" s="40"/>
      <c r="B343" s="41"/>
      <c r="C343" s="42"/>
      <c r="D343" s="224" t="s">
        <v>150</v>
      </c>
      <c r="E343" s="42"/>
      <c r="F343" s="225" t="s">
        <v>780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150</v>
      </c>
      <c r="AU343" s="19" t="s">
        <v>146</v>
      </c>
    </row>
    <row r="344" s="13" customFormat="1">
      <c r="A344" s="13"/>
      <c r="B344" s="226"/>
      <c r="C344" s="227"/>
      <c r="D344" s="219" t="s">
        <v>152</v>
      </c>
      <c r="E344" s="228" t="s">
        <v>19</v>
      </c>
      <c r="F344" s="229" t="s">
        <v>781</v>
      </c>
      <c r="G344" s="227"/>
      <c r="H344" s="230">
        <v>9.4800000000000004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152</v>
      </c>
      <c r="AU344" s="236" t="s">
        <v>146</v>
      </c>
      <c r="AV344" s="13" t="s">
        <v>146</v>
      </c>
      <c r="AW344" s="13" t="s">
        <v>31</v>
      </c>
      <c r="AX344" s="13" t="s">
        <v>77</v>
      </c>
      <c r="AY344" s="236" t="s">
        <v>137</v>
      </c>
    </row>
    <row r="345" s="2" customFormat="1" ht="16.5" customHeight="1">
      <c r="A345" s="40"/>
      <c r="B345" s="41"/>
      <c r="C345" s="206" t="s">
        <v>782</v>
      </c>
      <c r="D345" s="206" t="s">
        <v>140</v>
      </c>
      <c r="E345" s="207" t="s">
        <v>783</v>
      </c>
      <c r="F345" s="208" t="s">
        <v>784</v>
      </c>
      <c r="G345" s="209" t="s">
        <v>143</v>
      </c>
      <c r="H345" s="210">
        <v>9.4800000000000004</v>
      </c>
      <c r="I345" s="211"/>
      <c r="J345" s="212">
        <f>ROUND(I345*H345,2)</f>
        <v>0</v>
      </c>
      <c r="K345" s="208" t="s">
        <v>144</v>
      </c>
      <c r="L345" s="46"/>
      <c r="M345" s="213" t="s">
        <v>19</v>
      </c>
      <c r="N345" s="214" t="s">
        <v>41</v>
      </c>
      <c r="O345" s="86"/>
      <c r="P345" s="215">
        <f>O345*H345</f>
        <v>0</v>
      </c>
      <c r="Q345" s="215">
        <v>0.00029999999999999997</v>
      </c>
      <c r="R345" s="215">
        <f>Q345*H345</f>
        <v>0.0028439999999999997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269</v>
      </c>
      <c r="AT345" s="217" t="s">
        <v>140</v>
      </c>
      <c r="AU345" s="217" t="s">
        <v>146</v>
      </c>
      <c r="AY345" s="19" t="s">
        <v>137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146</v>
      </c>
      <c r="BK345" s="218">
        <f>ROUND(I345*H345,2)</f>
        <v>0</v>
      </c>
      <c r="BL345" s="19" t="s">
        <v>269</v>
      </c>
      <c r="BM345" s="217" t="s">
        <v>785</v>
      </c>
    </row>
    <row r="346" s="2" customFormat="1">
      <c r="A346" s="40"/>
      <c r="B346" s="41"/>
      <c r="C346" s="42"/>
      <c r="D346" s="219" t="s">
        <v>148</v>
      </c>
      <c r="E346" s="42"/>
      <c r="F346" s="220" t="s">
        <v>786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148</v>
      </c>
      <c r="AU346" s="19" t="s">
        <v>146</v>
      </c>
    </row>
    <row r="347" s="2" customFormat="1">
      <c r="A347" s="40"/>
      <c r="B347" s="41"/>
      <c r="C347" s="42"/>
      <c r="D347" s="224" t="s">
        <v>150</v>
      </c>
      <c r="E347" s="42"/>
      <c r="F347" s="225" t="s">
        <v>787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150</v>
      </c>
      <c r="AU347" s="19" t="s">
        <v>146</v>
      </c>
    </row>
    <row r="348" s="13" customFormat="1">
      <c r="A348" s="13"/>
      <c r="B348" s="226"/>
      <c r="C348" s="227"/>
      <c r="D348" s="219" t="s">
        <v>152</v>
      </c>
      <c r="E348" s="228" t="s">
        <v>19</v>
      </c>
      <c r="F348" s="229" t="s">
        <v>781</v>
      </c>
      <c r="G348" s="227"/>
      <c r="H348" s="230">
        <v>9.4800000000000004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152</v>
      </c>
      <c r="AU348" s="236" t="s">
        <v>146</v>
      </c>
      <c r="AV348" s="13" t="s">
        <v>146</v>
      </c>
      <c r="AW348" s="13" t="s">
        <v>31</v>
      </c>
      <c r="AX348" s="13" t="s">
        <v>77</v>
      </c>
      <c r="AY348" s="236" t="s">
        <v>137</v>
      </c>
    </row>
    <row r="349" s="2" customFormat="1" ht="16.5" customHeight="1">
      <c r="A349" s="40"/>
      <c r="B349" s="41"/>
      <c r="C349" s="206" t="s">
        <v>788</v>
      </c>
      <c r="D349" s="206" t="s">
        <v>140</v>
      </c>
      <c r="E349" s="207" t="s">
        <v>789</v>
      </c>
      <c r="F349" s="208" t="s">
        <v>790</v>
      </c>
      <c r="G349" s="209" t="s">
        <v>143</v>
      </c>
      <c r="H349" s="210">
        <v>9.4800000000000004</v>
      </c>
      <c r="I349" s="211"/>
      <c r="J349" s="212">
        <f>ROUND(I349*H349,2)</f>
        <v>0</v>
      </c>
      <c r="K349" s="208" t="s">
        <v>144</v>
      </c>
      <c r="L349" s="46"/>
      <c r="M349" s="213" t="s">
        <v>19</v>
      </c>
      <c r="N349" s="214" t="s">
        <v>41</v>
      </c>
      <c r="O349" s="86"/>
      <c r="P349" s="215">
        <f>O349*H349</f>
        <v>0</v>
      </c>
      <c r="Q349" s="215">
        <v>0.0074999999999999997</v>
      </c>
      <c r="R349" s="215">
        <f>Q349*H349</f>
        <v>0.071099999999999997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269</v>
      </c>
      <c r="AT349" s="217" t="s">
        <v>140</v>
      </c>
      <c r="AU349" s="217" t="s">
        <v>146</v>
      </c>
      <c r="AY349" s="19" t="s">
        <v>137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146</v>
      </c>
      <c r="BK349" s="218">
        <f>ROUND(I349*H349,2)</f>
        <v>0</v>
      </c>
      <c r="BL349" s="19" t="s">
        <v>269</v>
      </c>
      <c r="BM349" s="217" t="s">
        <v>791</v>
      </c>
    </row>
    <row r="350" s="2" customFormat="1">
      <c r="A350" s="40"/>
      <c r="B350" s="41"/>
      <c r="C350" s="42"/>
      <c r="D350" s="219" t="s">
        <v>148</v>
      </c>
      <c r="E350" s="42"/>
      <c r="F350" s="220" t="s">
        <v>792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148</v>
      </c>
      <c r="AU350" s="19" t="s">
        <v>146</v>
      </c>
    </row>
    <row r="351" s="2" customFormat="1">
      <c r="A351" s="40"/>
      <c r="B351" s="41"/>
      <c r="C351" s="42"/>
      <c r="D351" s="224" t="s">
        <v>150</v>
      </c>
      <c r="E351" s="42"/>
      <c r="F351" s="225" t="s">
        <v>793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150</v>
      </c>
      <c r="AU351" s="19" t="s">
        <v>146</v>
      </c>
    </row>
    <row r="352" s="13" customFormat="1">
      <c r="A352" s="13"/>
      <c r="B352" s="226"/>
      <c r="C352" s="227"/>
      <c r="D352" s="219" t="s">
        <v>152</v>
      </c>
      <c r="E352" s="228" t="s">
        <v>19</v>
      </c>
      <c r="F352" s="229" t="s">
        <v>781</v>
      </c>
      <c r="G352" s="227"/>
      <c r="H352" s="230">
        <v>9.4800000000000004</v>
      </c>
      <c r="I352" s="231"/>
      <c r="J352" s="227"/>
      <c r="K352" s="227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152</v>
      </c>
      <c r="AU352" s="236" t="s">
        <v>146</v>
      </c>
      <c r="AV352" s="13" t="s">
        <v>146</v>
      </c>
      <c r="AW352" s="13" t="s">
        <v>31</v>
      </c>
      <c r="AX352" s="13" t="s">
        <v>77</v>
      </c>
      <c r="AY352" s="236" t="s">
        <v>137</v>
      </c>
    </row>
    <row r="353" s="2" customFormat="1" ht="21.75" customHeight="1">
      <c r="A353" s="40"/>
      <c r="B353" s="41"/>
      <c r="C353" s="206" t="s">
        <v>794</v>
      </c>
      <c r="D353" s="206" t="s">
        <v>140</v>
      </c>
      <c r="E353" s="207" t="s">
        <v>795</v>
      </c>
      <c r="F353" s="208" t="s">
        <v>796</v>
      </c>
      <c r="G353" s="209" t="s">
        <v>208</v>
      </c>
      <c r="H353" s="210">
        <v>6.7999999999999998</v>
      </c>
      <c r="I353" s="211"/>
      <c r="J353" s="212">
        <f>ROUND(I353*H353,2)</f>
        <v>0</v>
      </c>
      <c r="K353" s="208" t="s">
        <v>144</v>
      </c>
      <c r="L353" s="46"/>
      <c r="M353" s="213" t="s">
        <v>19</v>
      </c>
      <c r="N353" s="214" t="s">
        <v>41</v>
      </c>
      <c r="O353" s="86"/>
      <c r="P353" s="215">
        <f>O353*H353</f>
        <v>0</v>
      </c>
      <c r="Q353" s="215">
        <v>0.00029999999999999997</v>
      </c>
      <c r="R353" s="215">
        <f>Q353*H353</f>
        <v>0.0020399999999999997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269</v>
      </c>
      <c r="AT353" s="217" t="s">
        <v>140</v>
      </c>
      <c r="AU353" s="217" t="s">
        <v>146</v>
      </c>
      <c r="AY353" s="19" t="s">
        <v>137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146</v>
      </c>
      <c r="BK353" s="218">
        <f>ROUND(I353*H353,2)</f>
        <v>0</v>
      </c>
      <c r="BL353" s="19" t="s">
        <v>269</v>
      </c>
      <c r="BM353" s="217" t="s">
        <v>797</v>
      </c>
    </row>
    <row r="354" s="2" customFormat="1">
      <c r="A354" s="40"/>
      <c r="B354" s="41"/>
      <c r="C354" s="42"/>
      <c r="D354" s="219" t="s">
        <v>148</v>
      </c>
      <c r="E354" s="42"/>
      <c r="F354" s="220" t="s">
        <v>798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148</v>
      </c>
      <c r="AU354" s="19" t="s">
        <v>146</v>
      </c>
    </row>
    <row r="355" s="2" customFormat="1">
      <c r="A355" s="40"/>
      <c r="B355" s="41"/>
      <c r="C355" s="42"/>
      <c r="D355" s="224" t="s">
        <v>150</v>
      </c>
      <c r="E355" s="42"/>
      <c r="F355" s="225" t="s">
        <v>799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150</v>
      </c>
      <c r="AU355" s="19" t="s">
        <v>146</v>
      </c>
    </row>
    <row r="356" s="13" customFormat="1">
      <c r="A356" s="13"/>
      <c r="B356" s="226"/>
      <c r="C356" s="227"/>
      <c r="D356" s="219" t="s">
        <v>152</v>
      </c>
      <c r="E356" s="228" t="s">
        <v>19</v>
      </c>
      <c r="F356" s="229" t="s">
        <v>800</v>
      </c>
      <c r="G356" s="227"/>
      <c r="H356" s="230">
        <v>5.7000000000000002</v>
      </c>
      <c r="I356" s="231"/>
      <c r="J356" s="227"/>
      <c r="K356" s="227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152</v>
      </c>
      <c r="AU356" s="236" t="s">
        <v>146</v>
      </c>
      <c r="AV356" s="13" t="s">
        <v>146</v>
      </c>
      <c r="AW356" s="13" t="s">
        <v>31</v>
      </c>
      <c r="AX356" s="13" t="s">
        <v>69</v>
      </c>
      <c r="AY356" s="236" t="s">
        <v>137</v>
      </c>
    </row>
    <row r="357" s="13" customFormat="1">
      <c r="A357" s="13"/>
      <c r="B357" s="226"/>
      <c r="C357" s="227"/>
      <c r="D357" s="219" t="s">
        <v>152</v>
      </c>
      <c r="E357" s="228" t="s">
        <v>19</v>
      </c>
      <c r="F357" s="229" t="s">
        <v>801</v>
      </c>
      <c r="G357" s="227"/>
      <c r="H357" s="230">
        <v>1.1000000000000001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152</v>
      </c>
      <c r="AU357" s="236" t="s">
        <v>146</v>
      </c>
      <c r="AV357" s="13" t="s">
        <v>146</v>
      </c>
      <c r="AW357" s="13" t="s">
        <v>31</v>
      </c>
      <c r="AX357" s="13" t="s">
        <v>69</v>
      </c>
      <c r="AY357" s="236" t="s">
        <v>137</v>
      </c>
    </row>
    <row r="358" s="14" customFormat="1">
      <c r="A358" s="14"/>
      <c r="B358" s="237"/>
      <c r="C358" s="238"/>
      <c r="D358" s="219" t="s">
        <v>152</v>
      </c>
      <c r="E358" s="239" t="s">
        <v>19</v>
      </c>
      <c r="F358" s="240" t="s">
        <v>190</v>
      </c>
      <c r="G358" s="238"/>
      <c r="H358" s="241">
        <v>6.8000000000000007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7" t="s">
        <v>152</v>
      </c>
      <c r="AU358" s="247" t="s">
        <v>146</v>
      </c>
      <c r="AV358" s="14" t="s">
        <v>145</v>
      </c>
      <c r="AW358" s="14" t="s">
        <v>31</v>
      </c>
      <c r="AX358" s="14" t="s">
        <v>77</v>
      </c>
      <c r="AY358" s="247" t="s">
        <v>137</v>
      </c>
    </row>
    <row r="359" s="2" customFormat="1" ht="16.5" customHeight="1">
      <c r="A359" s="40"/>
      <c r="B359" s="41"/>
      <c r="C359" s="262" t="s">
        <v>802</v>
      </c>
      <c r="D359" s="262" t="s">
        <v>522</v>
      </c>
      <c r="E359" s="263" t="s">
        <v>803</v>
      </c>
      <c r="F359" s="264" t="s">
        <v>804</v>
      </c>
      <c r="G359" s="265" t="s">
        <v>143</v>
      </c>
      <c r="H359" s="266">
        <v>8.5</v>
      </c>
      <c r="I359" s="267"/>
      <c r="J359" s="268">
        <f>ROUND(I359*H359,2)</f>
        <v>0</v>
      </c>
      <c r="K359" s="264" t="s">
        <v>144</v>
      </c>
      <c r="L359" s="269"/>
      <c r="M359" s="270" t="s">
        <v>19</v>
      </c>
      <c r="N359" s="271" t="s">
        <v>41</v>
      </c>
      <c r="O359" s="86"/>
      <c r="P359" s="215">
        <f>O359*H359</f>
        <v>0</v>
      </c>
      <c r="Q359" s="215">
        <v>0.021999999999999999</v>
      </c>
      <c r="R359" s="215">
        <f>Q359*H359</f>
        <v>0.187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415</v>
      </c>
      <c r="AT359" s="217" t="s">
        <v>522</v>
      </c>
      <c r="AU359" s="217" t="s">
        <v>146</v>
      </c>
      <c r="AY359" s="19" t="s">
        <v>137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146</v>
      </c>
      <c r="BK359" s="218">
        <f>ROUND(I359*H359,2)</f>
        <v>0</v>
      </c>
      <c r="BL359" s="19" t="s">
        <v>269</v>
      </c>
      <c r="BM359" s="217" t="s">
        <v>805</v>
      </c>
    </row>
    <row r="360" s="2" customFormat="1">
      <c r="A360" s="40"/>
      <c r="B360" s="41"/>
      <c r="C360" s="42"/>
      <c r="D360" s="219" t="s">
        <v>148</v>
      </c>
      <c r="E360" s="42"/>
      <c r="F360" s="220" t="s">
        <v>804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148</v>
      </c>
      <c r="AU360" s="19" t="s">
        <v>146</v>
      </c>
    </row>
    <row r="361" s="13" customFormat="1">
      <c r="A361" s="13"/>
      <c r="B361" s="226"/>
      <c r="C361" s="227"/>
      <c r="D361" s="219" t="s">
        <v>152</v>
      </c>
      <c r="E361" s="227"/>
      <c r="F361" s="229" t="s">
        <v>806</v>
      </c>
      <c r="G361" s="227"/>
      <c r="H361" s="230">
        <v>8.5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152</v>
      </c>
      <c r="AU361" s="236" t="s">
        <v>146</v>
      </c>
      <c r="AV361" s="13" t="s">
        <v>146</v>
      </c>
      <c r="AW361" s="13" t="s">
        <v>4</v>
      </c>
      <c r="AX361" s="13" t="s">
        <v>77</v>
      </c>
      <c r="AY361" s="236" t="s">
        <v>137</v>
      </c>
    </row>
    <row r="362" s="2" customFormat="1" ht="21.75" customHeight="1">
      <c r="A362" s="40"/>
      <c r="B362" s="41"/>
      <c r="C362" s="206" t="s">
        <v>807</v>
      </c>
      <c r="D362" s="206" t="s">
        <v>140</v>
      </c>
      <c r="E362" s="207" t="s">
        <v>808</v>
      </c>
      <c r="F362" s="208" t="s">
        <v>809</v>
      </c>
      <c r="G362" s="209" t="s">
        <v>143</v>
      </c>
      <c r="H362" s="210">
        <v>9.4800000000000004</v>
      </c>
      <c r="I362" s="211"/>
      <c r="J362" s="212">
        <f>ROUND(I362*H362,2)</f>
        <v>0</v>
      </c>
      <c r="K362" s="208" t="s">
        <v>144</v>
      </c>
      <c r="L362" s="46"/>
      <c r="M362" s="213" t="s">
        <v>19</v>
      </c>
      <c r="N362" s="214" t="s">
        <v>41</v>
      </c>
      <c r="O362" s="86"/>
      <c r="P362" s="215">
        <f>O362*H362</f>
        <v>0</v>
      </c>
      <c r="Q362" s="215">
        <v>0.0060000000000000001</v>
      </c>
      <c r="R362" s="215">
        <f>Q362*H362</f>
        <v>0.056880000000000007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269</v>
      </c>
      <c r="AT362" s="217" t="s">
        <v>140</v>
      </c>
      <c r="AU362" s="217" t="s">
        <v>146</v>
      </c>
      <c r="AY362" s="19" t="s">
        <v>137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146</v>
      </c>
      <c r="BK362" s="218">
        <f>ROUND(I362*H362,2)</f>
        <v>0</v>
      </c>
      <c r="BL362" s="19" t="s">
        <v>269</v>
      </c>
      <c r="BM362" s="217" t="s">
        <v>810</v>
      </c>
    </row>
    <row r="363" s="2" customFormat="1">
      <c r="A363" s="40"/>
      <c r="B363" s="41"/>
      <c r="C363" s="42"/>
      <c r="D363" s="219" t="s">
        <v>148</v>
      </c>
      <c r="E363" s="42"/>
      <c r="F363" s="220" t="s">
        <v>811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148</v>
      </c>
      <c r="AU363" s="19" t="s">
        <v>146</v>
      </c>
    </row>
    <row r="364" s="2" customFormat="1">
      <c r="A364" s="40"/>
      <c r="B364" s="41"/>
      <c r="C364" s="42"/>
      <c r="D364" s="224" t="s">
        <v>150</v>
      </c>
      <c r="E364" s="42"/>
      <c r="F364" s="225" t="s">
        <v>812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150</v>
      </c>
      <c r="AU364" s="19" t="s">
        <v>146</v>
      </c>
    </row>
    <row r="365" s="13" customFormat="1">
      <c r="A365" s="13"/>
      <c r="B365" s="226"/>
      <c r="C365" s="227"/>
      <c r="D365" s="219" t="s">
        <v>152</v>
      </c>
      <c r="E365" s="228" t="s">
        <v>19</v>
      </c>
      <c r="F365" s="229" t="s">
        <v>781</v>
      </c>
      <c r="G365" s="227"/>
      <c r="H365" s="230">
        <v>9.4800000000000004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152</v>
      </c>
      <c r="AU365" s="236" t="s">
        <v>146</v>
      </c>
      <c r="AV365" s="13" t="s">
        <v>146</v>
      </c>
      <c r="AW365" s="13" t="s">
        <v>31</v>
      </c>
      <c r="AX365" s="13" t="s">
        <v>77</v>
      </c>
      <c r="AY365" s="236" t="s">
        <v>137</v>
      </c>
    </row>
    <row r="366" s="2" customFormat="1" ht="16.5" customHeight="1">
      <c r="A366" s="40"/>
      <c r="B366" s="41"/>
      <c r="C366" s="262" t="s">
        <v>813</v>
      </c>
      <c r="D366" s="262" t="s">
        <v>522</v>
      </c>
      <c r="E366" s="263" t="s">
        <v>814</v>
      </c>
      <c r="F366" s="264" t="s">
        <v>815</v>
      </c>
      <c r="G366" s="265" t="s">
        <v>143</v>
      </c>
      <c r="H366" s="266">
        <v>10.428000000000001</v>
      </c>
      <c r="I366" s="267"/>
      <c r="J366" s="268">
        <f>ROUND(I366*H366,2)</f>
        <v>0</v>
      </c>
      <c r="K366" s="264" t="s">
        <v>144</v>
      </c>
      <c r="L366" s="269"/>
      <c r="M366" s="270" t="s">
        <v>19</v>
      </c>
      <c r="N366" s="271" t="s">
        <v>41</v>
      </c>
      <c r="O366" s="86"/>
      <c r="P366" s="215">
        <f>O366*H366</f>
        <v>0</v>
      </c>
      <c r="Q366" s="215">
        <v>0.021999999999999999</v>
      </c>
      <c r="R366" s="215">
        <f>Q366*H366</f>
        <v>0.22941600000000001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415</v>
      </c>
      <c r="AT366" s="217" t="s">
        <v>522</v>
      </c>
      <c r="AU366" s="217" t="s">
        <v>146</v>
      </c>
      <c r="AY366" s="19" t="s">
        <v>137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146</v>
      </c>
      <c r="BK366" s="218">
        <f>ROUND(I366*H366,2)</f>
        <v>0</v>
      </c>
      <c r="BL366" s="19" t="s">
        <v>269</v>
      </c>
      <c r="BM366" s="217" t="s">
        <v>816</v>
      </c>
    </row>
    <row r="367" s="2" customFormat="1">
      <c r="A367" s="40"/>
      <c r="B367" s="41"/>
      <c r="C367" s="42"/>
      <c r="D367" s="219" t="s">
        <v>148</v>
      </c>
      <c r="E367" s="42"/>
      <c r="F367" s="220" t="s">
        <v>815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148</v>
      </c>
      <c r="AU367" s="19" t="s">
        <v>146</v>
      </c>
    </row>
    <row r="368" s="13" customFormat="1">
      <c r="A368" s="13"/>
      <c r="B368" s="226"/>
      <c r="C368" s="227"/>
      <c r="D368" s="219" t="s">
        <v>152</v>
      </c>
      <c r="E368" s="227"/>
      <c r="F368" s="229" t="s">
        <v>817</v>
      </c>
      <c r="G368" s="227"/>
      <c r="H368" s="230">
        <v>10.428000000000001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152</v>
      </c>
      <c r="AU368" s="236" t="s">
        <v>146</v>
      </c>
      <c r="AV368" s="13" t="s">
        <v>146</v>
      </c>
      <c r="AW368" s="13" t="s">
        <v>4</v>
      </c>
      <c r="AX368" s="13" t="s">
        <v>77</v>
      </c>
      <c r="AY368" s="236" t="s">
        <v>137</v>
      </c>
    </row>
    <row r="369" s="2" customFormat="1" ht="16.5" customHeight="1">
      <c r="A369" s="40"/>
      <c r="B369" s="41"/>
      <c r="C369" s="206" t="s">
        <v>818</v>
      </c>
      <c r="D369" s="206" t="s">
        <v>140</v>
      </c>
      <c r="E369" s="207" t="s">
        <v>819</v>
      </c>
      <c r="F369" s="208" t="s">
        <v>820</v>
      </c>
      <c r="G369" s="209" t="s">
        <v>143</v>
      </c>
      <c r="H369" s="210">
        <v>6.2400000000000002</v>
      </c>
      <c r="I369" s="211"/>
      <c r="J369" s="212">
        <f>ROUND(I369*H369,2)</f>
        <v>0</v>
      </c>
      <c r="K369" s="208" t="s">
        <v>144</v>
      </c>
      <c r="L369" s="46"/>
      <c r="M369" s="213" t="s">
        <v>19</v>
      </c>
      <c r="N369" s="214" t="s">
        <v>41</v>
      </c>
      <c r="O369" s="86"/>
      <c r="P369" s="215">
        <f>O369*H369</f>
        <v>0</v>
      </c>
      <c r="Q369" s="215">
        <v>0.0015</v>
      </c>
      <c r="R369" s="215">
        <f>Q369*H369</f>
        <v>0.0093600000000000003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269</v>
      </c>
      <c r="AT369" s="217" t="s">
        <v>140</v>
      </c>
      <c r="AU369" s="217" t="s">
        <v>146</v>
      </c>
      <c r="AY369" s="19" t="s">
        <v>137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146</v>
      </c>
      <c r="BK369" s="218">
        <f>ROUND(I369*H369,2)</f>
        <v>0</v>
      </c>
      <c r="BL369" s="19" t="s">
        <v>269</v>
      </c>
      <c r="BM369" s="217" t="s">
        <v>821</v>
      </c>
    </row>
    <row r="370" s="2" customFormat="1">
      <c r="A370" s="40"/>
      <c r="B370" s="41"/>
      <c r="C370" s="42"/>
      <c r="D370" s="219" t="s">
        <v>148</v>
      </c>
      <c r="E370" s="42"/>
      <c r="F370" s="220" t="s">
        <v>822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148</v>
      </c>
      <c r="AU370" s="19" t="s">
        <v>146</v>
      </c>
    </row>
    <row r="371" s="2" customFormat="1">
      <c r="A371" s="40"/>
      <c r="B371" s="41"/>
      <c r="C371" s="42"/>
      <c r="D371" s="224" t="s">
        <v>150</v>
      </c>
      <c r="E371" s="42"/>
      <c r="F371" s="225" t="s">
        <v>823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150</v>
      </c>
      <c r="AU371" s="19" t="s">
        <v>146</v>
      </c>
    </row>
    <row r="372" s="13" customFormat="1">
      <c r="A372" s="13"/>
      <c r="B372" s="226"/>
      <c r="C372" s="227"/>
      <c r="D372" s="219" t="s">
        <v>152</v>
      </c>
      <c r="E372" s="228" t="s">
        <v>19</v>
      </c>
      <c r="F372" s="229" t="s">
        <v>824</v>
      </c>
      <c r="G372" s="227"/>
      <c r="H372" s="230">
        <v>6.2400000000000002</v>
      </c>
      <c r="I372" s="231"/>
      <c r="J372" s="227"/>
      <c r="K372" s="227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152</v>
      </c>
      <c r="AU372" s="236" t="s">
        <v>146</v>
      </c>
      <c r="AV372" s="13" t="s">
        <v>146</v>
      </c>
      <c r="AW372" s="13" t="s">
        <v>31</v>
      </c>
      <c r="AX372" s="13" t="s">
        <v>77</v>
      </c>
      <c r="AY372" s="236" t="s">
        <v>137</v>
      </c>
    </row>
    <row r="373" s="2" customFormat="1" ht="16.5" customHeight="1">
      <c r="A373" s="40"/>
      <c r="B373" s="41"/>
      <c r="C373" s="206" t="s">
        <v>825</v>
      </c>
      <c r="D373" s="206" t="s">
        <v>140</v>
      </c>
      <c r="E373" s="207" t="s">
        <v>826</v>
      </c>
      <c r="F373" s="208" t="s">
        <v>827</v>
      </c>
      <c r="G373" s="209" t="s">
        <v>215</v>
      </c>
      <c r="H373" s="210">
        <v>6</v>
      </c>
      <c r="I373" s="211"/>
      <c r="J373" s="212">
        <f>ROUND(I373*H373,2)</f>
        <v>0</v>
      </c>
      <c r="K373" s="208" t="s">
        <v>144</v>
      </c>
      <c r="L373" s="46"/>
      <c r="M373" s="213" t="s">
        <v>19</v>
      </c>
      <c r="N373" s="214" t="s">
        <v>41</v>
      </c>
      <c r="O373" s="86"/>
      <c r="P373" s="215">
        <f>O373*H373</f>
        <v>0</v>
      </c>
      <c r="Q373" s="215">
        <v>0.00021000000000000001</v>
      </c>
      <c r="R373" s="215">
        <f>Q373*H373</f>
        <v>0.0012600000000000001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269</v>
      </c>
      <c r="AT373" s="217" t="s">
        <v>140</v>
      </c>
      <c r="AU373" s="217" t="s">
        <v>146</v>
      </c>
      <c r="AY373" s="19" t="s">
        <v>137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146</v>
      </c>
      <c r="BK373" s="218">
        <f>ROUND(I373*H373,2)</f>
        <v>0</v>
      </c>
      <c r="BL373" s="19" t="s">
        <v>269</v>
      </c>
      <c r="BM373" s="217" t="s">
        <v>828</v>
      </c>
    </row>
    <row r="374" s="2" customFormat="1">
      <c r="A374" s="40"/>
      <c r="B374" s="41"/>
      <c r="C374" s="42"/>
      <c r="D374" s="219" t="s">
        <v>148</v>
      </c>
      <c r="E374" s="42"/>
      <c r="F374" s="220" t="s">
        <v>829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148</v>
      </c>
      <c r="AU374" s="19" t="s">
        <v>146</v>
      </c>
    </row>
    <row r="375" s="2" customFormat="1">
      <c r="A375" s="40"/>
      <c r="B375" s="41"/>
      <c r="C375" s="42"/>
      <c r="D375" s="224" t="s">
        <v>150</v>
      </c>
      <c r="E375" s="42"/>
      <c r="F375" s="225" t="s">
        <v>830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150</v>
      </c>
      <c r="AU375" s="19" t="s">
        <v>146</v>
      </c>
    </row>
    <row r="376" s="2" customFormat="1" ht="16.5" customHeight="1">
      <c r="A376" s="40"/>
      <c r="B376" s="41"/>
      <c r="C376" s="206" t="s">
        <v>831</v>
      </c>
      <c r="D376" s="206" t="s">
        <v>140</v>
      </c>
      <c r="E376" s="207" t="s">
        <v>832</v>
      </c>
      <c r="F376" s="208" t="s">
        <v>833</v>
      </c>
      <c r="G376" s="209" t="s">
        <v>215</v>
      </c>
      <c r="H376" s="210">
        <v>3</v>
      </c>
      <c r="I376" s="211"/>
      <c r="J376" s="212">
        <f>ROUND(I376*H376,2)</f>
        <v>0</v>
      </c>
      <c r="K376" s="208" t="s">
        <v>144</v>
      </c>
      <c r="L376" s="46"/>
      <c r="M376" s="213" t="s">
        <v>19</v>
      </c>
      <c r="N376" s="214" t="s">
        <v>41</v>
      </c>
      <c r="O376" s="86"/>
      <c r="P376" s="215">
        <f>O376*H376</f>
        <v>0</v>
      </c>
      <c r="Q376" s="215">
        <v>0.00020000000000000001</v>
      </c>
      <c r="R376" s="215">
        <f>Q376*H376</f>
        <v>0.00060000000000000006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269</v>
      </c>
      <c r="AT376" s="217" t="s">
        <v>140</v>
      </c>
      <c r="AU376" s="217" t="s">
        <v>146</v>
      </c>
      <c r="AY376" s="19" t="s">
        <v>137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146</v>
      </c>
      <c r="BK376" s="218">
        <f>ROUND(I376*H376,2)</f>
        <v>0</v>
      </c>
      <c r="BL376" s="19" t="s">
        <v>269</v>
      </c>
      <c r="BM376" s="217" t="s">
        <v>834</v>
      </c>
    </row>
    <row r="377" s="2" customFormat="1">
      <c r="A377" s="40"/>
      <c r="B377" s="41"/>
      <c r="C377" s="42"/>
      <c r="D377" s="219" t="s">
        <v>148</v>
      </c>
      <c r="E377" s="42"/>
      <c r="F377" s="220" t="s">
        <v>835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148</v>
      </c>
      <c r="AU377" s="19" t="s">
        <v>146</v>
      </c>
    </row>
    <row r="378" s="2" customFormat="1">
      <c r="A378" s="40"/>
      <c r="B378" s="41"/>
      <c r="C378" s="42"/>
      <c r="D378" s="224" t="s">
        <v>150</v>
      </c>
      <c r="E378" s="42"/>
      <c r="F378" s="225" t="s">
        <v>836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150</v>
      </c>
      <c r="AU378" s="19" t="s">
        <v>146</v>
      </c>
    </row>
    <row r="379" s="2" customFormat="1" ht="16.5" customHeight="1">
      <c r="A379" s="40"/>
      <c r="B379" s="41"/>
      <c r="C379" s="206" t="s">
        <v>837</v>
      </c>
      <c r="D379" s="206" t="s">
        <v>140</v>
      </c>
      <c r="E379" s="207" t="s">
        <v>838</v>
      </c>
      <c r="F379" s="208" t="s">
        <v>839</v>
      </c>
      <c r="G379" s="209" t="s">
        <v>208</v>
      </c>
      <c r="H379" s="210">
        <v>13</v>
      </c>
      <c r="I379" s="211"/>
      <c r="J379" s="212">
        <f>ROUND(I379*H379,2)</f>
        <v>0</v>
      </c>
      <c r="K379" s="208" t="s">
        <v>144</v>
      </c>
      <c r="L379" s="46"/>
      <c r="M379" s="213" t="s">
        <v>19</v>
      </c>
      <c r="N379" s="214" t="s">
        <v>41</v>
      </c>
      <c r="O379" s="86"/>
      <c r="P379" s="215">
        <f>O379*H379</f>
        <v>0</v>
      </c>
      <c r="Q379" s="215">
        <v>0.00032000000000000003</v>
      </c>
      <c r="R379" s="215">
        <f>Q379*H379</f>
        <v>0.0041600000000000005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269</v>
      </c>
      <c r="AT379" s="217" t="s">
        <v>140</v>
      </c>
      <c r="AU379" s="217" t="s">
        <v>146</v>
      </c>
      <c r="AY379" s="19" t="s">
        <v>137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146</v>
      </c>
      <c r="BK379" s="218">
        <f>ROUND(I379*H379,2)</f>
        <v>0</v>
      </c>
      <c r="BL379" s="19" t="s">
        <v>269</v>
      </c>
      <c r="BM379" s="217" t="s">
        <v>840</v>
      </c>
    </row>
    <row r="380" s="2" customFormat="1">
      <c r="A380" s="40"/>
      <c r="B380" s="41"/>
      <c r="C380" s="42"/>
      <c r="D380" s="219" t="s">
        <v>148</v>
      </c>
      <c r="E380" s="42"/>
      <c r="F380" s="220" t="s">
        <v>841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148</v>
      </c>
      <c r="AU380" s="19" t="s">
        <v>146</v>
      </c>
    </row>
    <row r="381" s="2" customFormat="1">
      <c r="A381" s="40"/>
      <c r="B381" s="41"/>
      <c r="C381" s="42"/>
      <c r="D381" s="224" t="s">
        <v>150</v>
      </c>
      <c r="E381" s="42"/>
      <c r="F381" s="225" t="s">
        <v>842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150</v>
      </c>
      <c r="AU381" s="19" t="s">
        <v>146</v>
      </c>
    </row>
    <row r="382" s="13" customFormat="1">
      <c r="A382" s="13"/>
      <c r="B382" s="226"/>
      <c r="C382" s="227"/>
      <c r="D382" s="219" t="s">
        <v>152</v>
      </c>
      <c r="E382" s="228" t="s">
        <v>19</v>
      </c>
      <c r="F382" s="229" t="s">
        <v>843</v>
      </c>
      <c r="G382" s="227"/>
      <c r="H382" s="230">
        <v>13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152</v>
      </c>
      <c r="AU382" s="236" t="s">
        <v>146</v>
      </c>
      <c r="AV382" s="13" t="s">
        <v>146</v>
      </c>
      <c r="AW382" s="13" t="s">
        <v>31</v>
      </c>
      <c r="AX382" s="13" t="s">
        <v>77</v>
      </c>
      <c r="AY382" s="236" t="s">
        <v>137</v>
      </c>
    </row>
    <row r="383" s="2" customFormat="1" ht="16.5" customHeight="1">
      <c r="A383" s="40"/>
      <c r="B383" s="41"/>
      <c r="C383" s="206" t="s">
        <v>844</v>
      </c>
      <c r="D383" s="206" t="s">
        <v>140</v>
      </c>
      <c r="E383" s="207" t="s">
        <v>845</v>
      </c>
      <c r="F383" s="208" t="s">
        <v>846</v>
      </c>
      <c r="G383" s="209" t="s">
        <v>336</v>
      </c>
      <c r="H383" s="210">
        <v>0.56499999999999995</v>
      </c>
      <c r="I383" s="211"/>
      <c r="J383" s="212">
        <f>ROUND(I383*H383,2)</f>
        <v>0</v>
      </c>
      <c r="K383" s="208" t="s">
        <v>144</v>
      </c>
      <c r="L383" s="46"/>
      <c r="M383" s="213" t="s">
        <v>19</v>
      </c>
      <c r="N383" s="214" t="s">
        <v>41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269</v>
      </c>
      <c r="AT383" s="217" t="s">
        <v>140</v>
      </c>
      <c r="AU383" s="217" t="s">
        <v>146</v>
      </c>
      <c r="AY383" s="19" t="s">
        <v>137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146</v>
      </c>
      <c r="BK383" s="218">
        <f>ROUND(I383*H383,2)</f>
        <v>0</v>
      </c>
      <c r="BL383" s="19" t="s">
        <v>269</v>
      </c>
      <c r="BM383" s="217" t="s">
        <v>847</v>
      </c>
    </row>
    <row r="384" s="2" customFormat="1">
      <c r="A384" s="40"/>
      <c r="B384" s="41"/>
      <c r="C384" s="42"/>
      <c r="D384" s="219" t="s">
        <v>148</v>
      </c>
      <c r="E384" s="42"/>
      <c r="F384" s="220" t="s">
        <v>848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148</v>
      </c>
      <c r="AU384" s="19" t="s">
        <v>146</v>
      </c>
    </row>
    <row r="385" s="2" customFormat="1">
      <c r="A385" s="40"/>
      <c r="B385" s="41"/>
      <c r="C385" s="42"/>
      <c r="D385" s="224" t="s">
        <v>150</v>
      </c>
      <c r="E385" s="42"/>
      <c r="F385" s="225" t="s">
        <v>849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150</v>
      </c>
      <c r="AU385" s="19" t="s">
        <v>146</v>
      </c>
    </row>
    <row r="386" s="12" customFormat="1" ht="22.8" customHeight="1">
      <c r="A386" s="12"/>
      <c r="B386" s="190"/>
      <c r="C386" s="191"/>
      <c r="D386" s="192" t="s">
        <v>68</v>
      </c>
      <c r="E386" s="204" t="s">
        <v>481</v>
      </c>
      <c r="F386" s="204" t="s">
        <v>482</v>
      </c>
      <c r="G386" s="191"/>
      <c r="H386" s="191"/>
      <c r="I386" s="194"/>
      <c r="J386" s="205">
        <f>BK386</f>
        <v>0</v>
      </c>
      <c r="K386" s="191"/>
      <c r="L386" s="196"/>
      <c r="M386" s="197"/>
      <c r="N386" s="198"/>
      <c r="O386" s="198"/>
      <c r="P386" s="199">
        <f>SUM(P387:P425)</f>
        <v>0</v>
      </c>
      <c r="Q386" s="198"/>
      <c r="R386" s="199">
        <f>SUM(R387:R425)</f>
        <v>0.54096371999999993</v>
      </c>
      <c r="S386" s="198"/>
      <c r="T386" s="200">
        <f>SUM(T387:T425)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1" t="s">
        <v>146</v>
      </c>
      <c r="AT386" s="202" t="s">
        <v>68</v>
      </c>
      <c r="AU386" s="202" t="s">
        <v>77</v>
      </c>
      <c r="AY386" s="201" t="s">
        <v>137</v>
      </c>
      <c r="BK386" s="203">
        <f>SUM(BK387:BK425)</f>
        <v>0</v>
      </c>
    </row>
    <row r="387" s="2" customFormat="1" ht="16.5" customHeight="1">
      <c r="A387" s="40"/>
      <c r="B387" s="41"/>
      <c r="C387" s="206" t="s">
        <v>850</v>
      </c>
      <c r="D387" s="206" t="s">
        <v>140</v>
      </c>
      <c r="E387" s="207" t="s">
        <v>851</v>
      </c>
      <c r="F387" s="208" t="s">
        <v>852</v>
      </c>
      <c r="G387" s="209" t="s">
        <v>143</v>
      </c>
      <c r="H387" s="210">
        <v>67.051000000000002</v>
      </c>
      <c r="I387" s="211"/>
      <c r="J387" s="212">
        <f>ROUND(I387*H387,2)</f>
        <v>0</v>
      </c>
      <c r="K387" s="208" t="s">
        <v>144</v>
      </c>
      <c r="L387" s="46"/>
      <c r="M387" s="213" t="s">
        <v>19</v>
      </c>
      <c r="N387" s="214" t="s">
        <v>41</v>
      </c>
      <c r="O387" s="86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269</v>
      </c>
      <c r="AT387" s="217" t="s">
        <v>140</v>
      </c>
      <c r="AU387" s="217" t="s">
        <v>146</v>
      </c>
      <c r="AY387" s="19" t="s">
        <v>137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146</v>
      </c>
      <c r="BK387" s="218">
        <f>ROUND(I387*H387,2)</f>
        <v>0</v>
      </c>
      <c r="BL387" s="19" t="s">
        <v>269</v>
      </c>
      <c r="BM387" s="217" t="s">
        <v>853</v>
      </c>
    </row>
    <row r="388" s="2" customFormat="1">
      <c r="A388" s="40"/>
      <c r="B388" s="41"/>
      <c r="C388" s="42"/>
      <c r="D388" s="219" t="s">
        <v>148</v>
      </c>
      <c r="E388" s="42"/>
      <c r="F388" s="220" t="s">
        <v>854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148</v>
      </c>
      <c r="AU388" s="19" t="s">
        <v>146</v>
      </c>
    </row>
    <row r="389" s="2" customFormat="1">
      <c r="A389" s="40"/>
      <c r="B389" s="41"/>
      <c r="C389" s="42"/>
      <c r="D389" s="224" t="s">
        <v>150</v>
      </c>
      <c r="E389" s="42"/>
      <c r="F389" s="225" t="s">
        <v>855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150</v>
      </c>
      <c r="AU389" s="19" t="s">
        <v>146</v>
      </c>
    </row>
    <row r="390" s="13" customFormat="1">
      <c r="A390" s="13"/>
      <c r="B390" s="226"/>
      <c r="C390" s="227"/>
      <c r="D390" s="219" t="s">
        <v>152</v>
      </c>
      <c r="E390" s="228" t="s">
        <v>19</v>
      </c>
      <c r="F390" s="229" t="s">
        <v>856</v>
      </c>
      <c r="G390" s="227"/>
      <c r="H390" s="230">
        <v>2.0409999999999999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152</v>
      </c>
      <c r="AU390" s="236" t="s">
        <v>146</v>
      </c>
      <c r="AV390" s="13" t="s">
        <v>146</v>
      </c>
      <c r="AW390" s="13" t="s">
        <v>31</v>
      </c>
      <c r="AX390" s="13" t="s">
        <v>69</v>
      </c>
      <c r="AY390" s="236" t="s">
        <v>137</v>
      </c>
    </row>
    <row r="391" s="13" customFormat="1">
      <c r="A391" s="13"/>
      <c r="B391" s="226"/>
      <c r="C391" s="227"/>
      <c r="D391" s="219" t="s">
        <v>152</v>
      </c>
      <c r="E391" s="228" t="s">
        <v>19</v>
      </c>
      <c r="F391" s="229" t="s">
        <v>470</v>
      </c>
      <c r="G391" s="227"/>
      <c r="H391" s="230">
        <v>19.949999999999999</v>
      </c>
      <c r="I391" s="231"/>
      <c r="J391" s="227"/>
      <c r="K391" s="227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152</v>
      </c>
      <c r="AU391" s="236" t="s">
        <v>146</v>
      </c>
      <c r="AV391" s="13" t="s">
        <v>146</v>
      </c>
      <c r="AW391" s="13" t="s">
        <v>31</v>
      </c>
      <c r="AX391" s="13" t="s">
        <v>69</v>
      </c>
      <c r="AY391" s="236" t="s">
        <v>137</v>
      </c>
    </row>
    <row r="392" s="13" customFormat="1">
      <c r="A392" s="13"/>
      <c r="B392" s="226"/>
      <c r="C392" s="227"/>
      <c r="D392" s="219" t="s">
        <v>152</v>
      </c>
      <c r="E392" s="228" t="s">
        <v>19</v>
      </c>
      <c r="F392" s="229" t="s">
        <v>614</v>
      </c>
      <c r="G392" s="227"/>
      <c r="H392" s="230">
        <v>2.7200000000000002</v>
      </c>
      <c r="I392" s="231"/>
      <c r="J392" s="227"/>
      <c r="K392" s="227"/>
      <c r="L392" s="232"/>
      <c r="M392" s="233"/>
      <c r="N392" s="234"/>
      <c r="O392" s="234"/>
      <c r="P392" s="234"/>
      <c r="Q392" s="234"/>
      <c r="R392" s="234"/>
      <c r="S392" s="234"/>
      <c r="T392" s="23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6" t="s">
        <v>152</v>
      </c>
      <c r="AU392" s="236" t="s">
        <v>146</v>
      </c>
      <c r="AV392" s="13" t="s">
        <v>146</v>
      </c>
      <c r="AW392" s="13" t="s">
        <v>31</v>
      </c>
      <c r="AX392" s="13" t="s">
        <v>69</v>
      </c>
      <c r="AY392" s="236" t="s">
        <v>137</v>
      </c>
    </row>
    <row r="393" s="13" customFormat="1">
      <c r="A393" s="13"/>
      <c r="B393" s="226"/>
      <c r="C393" s="227"/>
      <c r="D393" s="219" t="s">
        <v>152</v>
      </c>
      <c r="E393" s="228" t="s">
        <v>19</v>
      </c>
      <c r="F393" s="229" t="s">
        <v>468</v>
      </c>
      <c r="G393" s="227"/>
      <c r="H393" s="230">
        <v>13.060000000000001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152</v>
      </c>
      <c r="AU393" s="236" t="s">
        <v>146</v>
      </c>
      <c r="AV393" s="13" t="s">
        <v>146</v>
      </c>
      <c r="AW393" s="13" t="s">
        <v>31</v>
      </c>
      <c r="AX393" s="13" t="s">
        <v>69</v>
      </c>
      <c r="AY393" s="236" t="s">
        <v>137</v>
      </c>
    </row>
    <row r="394" s="13" customFormat="1">
      <c r="A394" s="13"/>
      <c r="B394" s="226"/>
      <c r="C394" s="227"/>
      <c r="D394" s="219" t="s">
        <v>152</v>
      </c>
      <c r="E394" s="228" t="s">
        <v>19</v>
      </c>
      <c r="F394" s="229" t="s">
        <v>467</v>
      </c>
      <c r="G394" s="227"/>
      <c r="H394" s="230">
        <v>29.280000000000001</v>
      </c>
      <c r="I394" s="231"/>
      <c r="J394" s="227"/>
      <c r="K394" s="227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152</v>
      </c>
      <c r="AU394" s="236" t="s">
        <v>146</v>
      </c>
      <c r="AV394" s="13" t="s">
        <v>146</v>
      </c>
      <c r="AW394" s="13" t="s">
        <v>31</v>
      </c>
      <c r="AX394" s="13" t="s">
        <v>69</v>
      </c>
      <c r="AY394" s="236" t="s">
        <v>137</v>
      </c>
    </row>
    <row r="395" s="14" customFormat="1">
      <c r="A395" s="14"/>
      <c r="B395" s="237"/>
      <c r="C395" s="238"/>
      <c r="D395" s="219" t="s">
        <v>152</v>
      </c>
      <c r="E395" s="239" t="s">
        <v>19</v>
      </c>
      <c r="F395" s="240" t="s">
        <v>190</v>
      </c>
      <c r="G395" s="238"/>
      <c r="H395" s="241">
        <v>67.051000000000002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7" t="s">
        <v>152</v>
      </c>
      <c r="AU395" s="247" t="s">
        <v>146</v>
      </c>
      <c r="AV395" s="14" t="s">
        <v>145</v>
      </c>
      <c r="AW395" s="14" t="s">
        <v>31</v>
      </c>
      <c r="AX395" s="14" t="s">
        <v>77</v>
      </c>
      <c r="AY395" s="247" t="s">
        <v>137</v>
      </c>
    </row>
    <row r="396" s="2" customFormat="1" ht="16.5" customHeight="1">
      <c r="A396" s="40"/>
      <c r="B396" s="41"/>
      <c r="C396" s="206" t="s">
        <v>857</v>
      </c>
      <c r="D396" s="206" t="s">
        <v>140</v>
      </c>
      <c r="E396" s="207" t="s">
        <v>858</v>
      </c>
      <c r="F396" s="208" t="s">
        <v>859</v>
      </c>
      <c r="G396" s="209" t="s">
        <v>143</v>
      </c>
      <c r="H396" s="210">
        <v>67.051000000000002</v>
      </c>
      <c r="I396" s="211"/>
      <c r="J396" s="212">
        <f>ROUND(I396*H396,2)</f>
        <v>0</v>
      </c>
      <c r="K396" s="208" t="s">
        <v>144</v>
      </c>
      <c r="L396" s="46"/>
      <c r="M396" s="213" t="s">
        <v>19</v>
      </c>
      <c r="N396" s="214" t="s">
        <v>41</v>
      </c>
      <c r="O396" s="86"/>
      <c r="P396" s="215">
        <f>O396*H396</f>
        <v>0</v>
      </c>
      <c r="Q396" s="215">
        <v>0</v>
      </c>
      <c r="R396" s="215">
        <f>Q396*H396</f>
        <v>0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269</v>
      </c>
      <c r="AT396" s="217" t="s">
        <v>140</v>
      </c>
      <c r="AU396" s="217" t="s">
        <v>146</v>
      </c>
      <c r="AY396" s="19" t="s">
        <v>137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146</v>
      </c>
      <c r="BK396" s="218">
        <f>ROUND(I396*H396,2)</f>
        <v>0</v>
      </c>
      <c r="BL396" s="19" t="s">
        <v>269</v>
      </c>
      <c r="BM396" s="217" t="s">
        <v>860</v>
      </c>
    </row>
    <row r="397" s="2" customFormat="1">
      <c r="A397" s="40"/>
      <c r="B397" s="41"/>
      <c r="C397" s="42"/>
      <c r="D397" s="219" t="s">
        <v>148</v>
      </c>
      <c r="E397" s="42"/>
      <c r="F397" s="220" t="s">
        <v>861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148</v>
      </c>
      <c r="AU397" s="19" t="s">
        <v>146</v>
      </c>
    </row>
    <row r="398" s="2" customFormat="1">
      <c r="A398" s="40"/>
      <c r="B398" s="41"/>
      <c r="C398" s="42"/>
      <c r="D398" s="224" t="s">
        <v>150</v>
      </c>
      <c r="E398" s="42"/>
      <c r="F398" s="225" t="s">
        <v>862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150</v>
      </c>
      <c r="AU398" s="19" t="s">
        <v>146</v>
      </c>
    </row>
    <row r="399" s="2" customFormat="1" ht="16.5" customHeight="1">
      <c r="A399" s="40"/>
      <c r="B399" s="41"/>
      <c r="C399" s="206" t="s">
        <v>863</v>
      </c>
      <c r="D399" s="206" t="s">
        <v>140</v>
      </c>
      <c r="E399" s="207" t="s">
        <v>864</v>
      </c>
      <c r="F399" s="208" t="s">
        <v>865</v>
      </c>
      <c r="G399" s="209" t="s">
        <v>143</v>
      </c>
      <c r="H399" s="210">
        <v>67.051000000000002</v>
      </c>
      <c r="I399" s="211"/>
      <c r="J399" s="212">
        <f>ROUND(I399*H399,2)</f>
        <v>0</v>
      </c>
      <c r="K399" s="208" t="s">
        <v>144</v>
      </c>
      <c r="L399" s="46"/>
      <c r="M399" s="213" t="s">
        <v>19</v>
      </c>
      <c r="N399" s="214" t="s">
        <v>41</v>
      </c>
      <c r="O399" s="86"/>
      <c r="P399" s="215">
        <f>O399*H399</f>
        <v>0</v>
      </c>
      <c r="Q399" s="215">
        <v>3.0000000000000001E-05</v>
      </c>
      <c r="R399" s="215">
        <f>Q399*H399</f>
        <v>0.0020115300000000001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269</v>
      </c>
      <c r="AT399" s="217" t="s">
        <v>140</v>
      </c>
      <c r="AU399" s="217" t="s">
        <v>146</v>
      </c>
      <c r="AY399" s="19" t="s">
        <v>137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146</v>
      </c>
      <c r="BK399" s="218">
        <f>ROUND(I399*H399,2)</f>
        <v>0</v>
      </c>
      <c r="BL399" s="19" t="s">
        <v>269</v>
      </c>
      <c r="BM399" s="217" t="s">
        <v>866</v>
      </c>
    </row>
    <row r="400" s="2" customFormat="1">
      <c r="A400" s="40"/>
      <c r="B400" s="41"/>
      <c r="C400" s="42"/>
      <c r="D400" s="219" t="s">
        <v>148</v>
      </c>
      <c r="E400" s="42"/>
      <c r="F400" s="220" t="s">
        <v>867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148</v>
      </c>
      <c r="AU400" s="19" t="s">
        <v>146</v>
      </c>
    </row>
    <row r="401" s="2" customFormat="1">
      <c r="A401" s="40"/>
      <c r="B401" s="41"/>
      <c r="C401" s="42"/>
      <c r="D401" s="224" t="s">
        <v>150</v>
      </c>
      <c r="E401" s="42"/>
      <c r="F401" s="225" t="s">
        <v>868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150</v>
      </c>
      <c r="AU401" s="19" t="s">
        <v>146</v>
      </c>
    </row>
    <row r="402" s="2" customFormat="1" ht="21.75" customHeight="1">
      <c r="A402" s="40"/>
      <c r="B402" s="41"/>
      <c r="C402" s="206" t="s">
        <v>869</v>
      </c>
      <c r="D402" s="206" t="s">
        <v>140</v>
      </c>
      <c r="E402" s="207" t="s">
        <v>870</v>
      </c>
      <c r="F402" s="208" t="s">
        <v>871</v>
      </c>
      <c r="G402" s="209" t="s">
        <v>143</v>
      </c>
      <c r="H402" s="210">
        <v>67.051000000000002</v>
      </c>
      <c r="I402" s="211"/>
      <c r="J402" s="212">
        <f>ROUND(I402*H402,2)</f>
        <v>0</v>
      </c>
      <c r="K402" s="208" t="s">
        <v>144</v>
      </c>
      <c r="L402" s="46"/>
      <c r="M402" s="213" t="s">
        <v>19</v>
      </c>
      <c r="N402" s="214" t="s">
        <v>41</v>
      </c>
      <c r="O402" s="86"/>
      <c r="P402" s="215">
        <f>O402*H402</f>
        <v>0</v>
      </c>
      <c r="Q402" s="215">
        <v>0.0045500000000000002</v>
      </c>
      <c r="R402" s="215">
        <f>Q402*H402</f>
        <v>0.30508205000000005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269</v>
      </c>
      <c r="AT402" s="217" t="s">
        <v>140</v>
      </c>
      <c r="AU402" s="217" t="s">
        <v>146</v>
      </c>
      <c r="AY402" s="19" t="s">
        <v>137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146</v>
      </c>
      <c r="BK402" s="218">
        <f>ROUND(I402*H402,2)</f>
        <v>0</v>
      </c>
      <c r="BL402" s="19" t="s">
        <v>269</v>
      </c>
      <c r="BM402" s="217" t="s">
        <v>872</v>
      </c>
    </row>
    <row r="403" s="2" customFormat="1">
      <c r="A403" s="40"/>
      <c r="B403" s="41"/>
      <c r="C403" s="42"/>
      <c r="D403" s="219" t="s">
        <v>148</v>
      </c>
      <c r="E403" s="42"/>
      <c r="F403" s="220" t="s">
        <v>873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148</v>
      </c>
      <c r="AU403" s="19" t="s">
        <v>146</v>
      </c>
    </row>
    <row r="404" s="2" customFormat="1">
      <c r="A404" s="40"/>
      <c r="B404" s="41"/>
      <c r="C404" s="42"/>
      <c r="D404" s="224" t="s">
        <v>150</v>
      </c>
      <c r="E404" s="42"/>
      <c r="F404" s="225" t="s">
        <v>874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150</v>
      </c>
      <c r="AU404" s="19" t="s">
        <v>146</v>
      </c>
    </row>
    <row r="405" s="2" customFormat="1" ht="16.5" customHeight="1">
      <c r="A405" s="40"/>
      <c r="B405" s="41"/>
      <c r="C405" s="206" t="s">
        <v>875</v>
      </c>
      <c r="D405" s="206" t="s">
        <v>140</v>
      </c>
      <c r="E405" s="207" t="s">
        <v>876</v>
      </c>
      <c r="F405" s="208" t="s">
        <v>877</v>
      </c>
      <c r="G405" s="209" t="s">
        <v>143</v>
      </c>
      <c r="H405" s="210">
        <v>67.051000000000002</v>
      </c>
      <c r="I405" s="211"/>
      <c r="J405" s="212">
        <f>ROUND(I405*H405,2)</f>
        <v>0</v>
      </c>
      <c r="K405" s="208" t="s">
        <v>144</v>
      </c>
      <c r="L405" s="46"/>
      <c r="M405" s="213" t="s">
        <v>19</v>
      </c>
      <c r="N405" s="214" t="s">
        <v>41</v>
      </c>
      <c r="O405" s="86"/>
      <c r="P405" s="215">
        <f>O405*H405</f>
        <v>0</v>
      </c>
      <c r="Q405" s="215">
        <v>0.00029999999999999997</v>
      </c>
      <c r="R405" s="215">
        <f>Q405*H405</f>
        <v>0.020115299999999999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269</v>
      </c>
      <c r="AT405" s="217" t="s">
        <v>140</v>
      </c>
      <c r="AU405" s="217" t="s">
        <v>146</v>
      </c>
      <c r="AY405" s="19" t="s">
        <v>137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146</v>
      </c>
      <c r="BK405" s="218">
        <f>ROUND(I405*H405,2)</f>
        <v>0</v>
      </c>
      <c r="BL405" s="19" t="s">
        <v>269</v>
      </c>
      <c r="BM405" s="217" t="s">
        <v>878</v>
      </c>
    </row>
    <row r="406" s="2" customFormat="1">
      <c r="A406" s="40"/>
      <c r="B406" s="41"/>
      <c r="C406" s="42"/>
      <c r="D406" s="219" t="s">
        <v>148</v>
      </c>
      <c r="E406" s="42"/>
      <c r="F406" s="220" t="s">
        <v>879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148</v>
      </c>
      <c r="AU406" s="19" t="s">
        <v>146</v>
      </c>
    </row>
    <row r="407" s="2" customFormat="1">
      <c r="A407" s="40"/>
      <c r="B407" s="41"/>
      <c r="C407" s="42"/>
      <c r="D407" s="224" t="s">
        <v>150</v>
      </c>
      <c r="E407" s="42"/>
      <c r="F407" s="225" t="s">
        <v>880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150</v>
      </c>
      <c r="AU407" s="19" t="s">
        <v>146</v>
      </c>
    </row>
    <row r="408" s="2" customFormat="1" ht="16.5" customHeight="1">
      <c r="A408" s="40"/>
      <c r="B408" s="41"/>
      <c r="C408" s="262" t="s">
        <v>881</v>
      </c>
      <c r="D408" s="262" t="s">
        <v>522</v>
      </c>
      <c r="E408" s="263" t="s">
        <v>882</v>
      </c>
      <c r="F408" s="264" t="s">
        <v>883</v>
      </c>
      <c r="G408" s="265" t="s">
        <v>143</v>
      </c>
      <c r="H408" s="266">
        <v>73.756</v>
      </c>
      <c r="I408" s="267"/>
      <c r="J408" s="268">
        <f>ROUND(I408*H408,2)</f>
        <v>0</v>
      </c>
      <c r="K408" s="264" t="s">
        <v>144</v>
      </c>
      <c r="L408" s="269"/>
      <c r="M408" s="270" t="s">
        <v>19</v>
      </c>
      <c r="N408" s="271" t="s">
        <v>41</v>
      </c>
      <c r="O408" s="86"/>
      <c r="P408" s="215">
        <f>O408*H408</f>
        <v>0</v>
      </c>
      <c r="Q408" s="215">
        <v>0.00264</v>
      </c>
      <c r="R408" s="215">
        <f>Q408*H408</f>
        <v>0.19471584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415</v>
      </c>
      <c r="AT408" s="217" t="s">
        <v>522</v>
      </c>
      <c r="AU408" s="217" t="s">
        <v>146</v>
      </c>
      <c r="AY408" s="19" t="s">
        <v>137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146</v>
      </c>
      <c r="BK408" s="218">
        <f>ROUND(I408*H408,2)</f>
        <v>0</v>
      </c>
      <c r="BL408" s="19" t="s">
        <v>269</v>
      </c>
      <c r="BM408" s="217" t="s">
        <v>884</v>
      </c>
    </row>
    <row r="409" s="2" customFormat="1">
      <c r="A409" s="40"/>
      <c r="B409" s="41"/>
      <c r="C409" s="42"/>
      <c r="D409" s="219" t="s">
        <v>148</v>
      </c>
      <c r="E409" s="42"/>
      <c r="F409" s="220" t="s">
        <v>883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148</v>
      </c>
      <c r="AU409" s="19" t="s">
        <v>146</v>
      </c>
    </row>
    <row r="410" s="13" customFormat="1">
      <c r="A410" s="13"/>
      <c r="B410" s="226"/>
      <c r="C410" s="227"/>
      <c r="D410" s="219" t="s">
        <v>152</v>
      </c>
      <c r="E410" s="227"/>
      <c r="F410" s="229" t="s">
        <v>885</v>
      </c>
      <c r="G410" s="227"/>
      <c r="H410" s="230">
        <v>73.756</v>
      </c>
      <c r="I410" s="231"/>
      <c r="J410" s="227"/>
      <c r="K410" s="227"/>
      <c r="L410" s="232"/>
      <c r="M410" s="233"/>
      <c r="N410" s="234"/>
      <c r="O410" s="234"/>
      <c r="P410" s="234"/>
      <c r="Q410" s="234"/>
      <c r="R410" s="234"/>
      <c r="S410" s="234"/>
      <c r="T410" s="23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6" t="s">
        <v>152</v>
      </c>
      <c r="AU410" s="236" t="s">
        <v>146</v>
      </c>
      <c r="AV410" s="13" t="s">
        <v>146</v>
      </c>
      <c r="AW410" s="13" t="s">
        <v>4</v>
      </c>
      <c r="AX410" s="13" t="s">
        <v>77</v>
      </c>
      <c r="AY410" s="236" t="s">
        <v>137</v>
      </c>
    </row>
    <row r="411" s="2" customFormat="1" ht="16.5" customHeight="1">
      <c r="A411" s="40"/>
      <c r="B411" s="41"/>
      <c r="C411" s="206" t="s">
        <v>886</v>
      </c>
      <c r="D411" s="206" t="s">
        <v>140</v>
      </c>
      <c r="E411" s="207" t="s">
        <v>887</v>
      </c>
      <c r="F411" s="208" t="s">
        <v>888</v>
      </c>
      <c r="G411" s="209" t="s">
        <v>208</v>
      </c>
      <c r="H411" s="210">
        <v>60.25</v>
      </c>
      <c r="I411" s="211"/>
      <c r="J411" s="212">
        <f>ROUND(I411*H411,2)</f>
        <v>0</v>
      </c>
      <c r="K411" s="208" t="s">
        <v>144</v>
      </c>
      <c r="L411" s="46"/>
      <c r="M411" s="213" t="s">
        <v>19</v>
      </c>
      <c r="N411" s="214" t="s">
        <v>41</v>
      </c>
      <c r="O411" s="86"/>
      <c r="P411" s="215">
        <f>O411*H411</f>
        <v>0</v>
      </c>
      <c r="Q411" s="215">
        <v>1.0000000000000001E-05</v>
      </c>
      <c r="R411" s="215">
        <f>Q411*H411</f>
        <v>0.00060250000000000006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269</v>
      </c>
      <c r="AT411" s="217" t="s">
        <v>140</v>
      </c>
      <c r="AU411" s="217" t="s">
        <v>146</v>
      </c>
      <c r="AY411" s="19" t="s">
        <v>137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146</v>
      </c>
      <c r="BK411" s="218">
        <f>ROUND(I411*H411,2)</f>
        <v>0</v>
      </c>
      <c r="BL411" s="19" t="s">
        <v>269</v>
      </c>
      <c r="BM411" s="217" t="s">
        <v>889</v>
      </c>
    </row>
    <row r="412" s="2" customFormat="1">
      <c r="A412" s="40"/>
      <c r="B412" s="41"/>
      <c r="C412" s="42"/>
      <c r="D412" s="219" t="s">
        <v>148</v>
      </c>
      <c r="E412" s="42"/>
      <c r="F412" s="220" t="s">
        <v>890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148</v>
      </c>
      <c r="AU412" s="19" t="s">
        <v>146</v>
      </c>
    </row>
    <row r="413" s="2" customFormat="1">
      <c r="A413" s="40"/>
      <c r="B413" s="41"/>
      <c r="C413" s="42"/>
      <c r="D413" s="224" t="s">
        <v>150</v>
      </c>
      <c r="E413" s="42"/>
      <c r="F413" s="225" t="s">
        <v>891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150</v>
      </c>
      <c r="AU413" s="19" t="s">
        <v>146</v>
      </c>
    </row>
    <row r="414" s="13" customFormat="1">
      <c r="A414" s="13"/>
      <c r="B414" s="226"/>
      <c r="C414" s="227"/>
      <c r="D414" s="219" t="s">
        <v>152</v>
      </c>
      <c r="E414" s="228" t="s">
        <v>19</v>
      </c>
      <c r="F414" s="229" t="s">
        <v>892</v>
      </c>
      <c r="G414" s="227"/>
      <c r="H414" s="230">
        <v>18.300000000000001</v>
      </c>
      <c r="I414" s="231"/>
      <c r="J414" s="227"/>
      <c r="K414" s="227"/>
      <c r="L414" s="232"/>
      <c r="M414" s="233"/>
      <c r="N414" s="234"/>
      <c r="O414" s="234"/>
      <c r="P414" s="234"/>
      <c r="Q414" s="234"/>
      <c r="R414" s="234"/>
      <c r="S414" s="234"/>
      <c r="T414" s="23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6" t="s">
        <v>152</v>
      </c>
      <c r="AU414" s="236" t="s">
        <v>146</v>
      </c>
      <c r="AV414" s="13" t="s">
        <v>146</v>
      </c>
      <c r="AW414" s="13" t="s">
        <v>31</v>
      </c>
      <c r="AX414" s="13" t="s">
        <v>69</v>
      </c>
      <c r="AY414" s="236" t="s">
        <v>137</v>
      </c>
    </row>
    <row r="415" s="13" customFormat="1">
      <c r="A415" s="13"/>
      <c r="B415" s="226"/>
      <c r="C415" s="227"/>
      <c r="D415" s="219" t="s">
        <v>152</v>
      </c>
      <c r="E415" s="228" t="s">
        <v>19</v>
      </c>
      <c r="F415" s="229" t="s">
        <v>893</v>
      </c>
      <c r="G415" s="227"/>
      <c r="H415" s="230">
        <v>5.5999999999999996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152</v>
      </c>
      <c r="AU415" s="236" t="s">
        <v>146</v>
      </c>
      <c r="AV415" s="13" t="s">
        <v>146</v>
      </c>
      <c r="AW415" s="13" t="s">
        <v>31</v>
      </c>
      <c r="AX415" s="13" t="s">
        <v>69</v>
      </c>
      <c r="AY415" s="236" t="s">
        <v>137</v>
      </c>
    </row>
    <row r="416" s="13" customFormat="1">
      <c r="A416" s="13"/>
      <c r="B416" s="226"/>
      <c r="C416" s="227"/>
      <c r="D416" s="219" t="s">
        <v>152</v>
      </c>
      <c r="E416" s="228" t="s">
        <v>19</v>
      </c>
      <c r="F416" s="229" t="s">
        <v>894</v>
      </c>
      <c r="G416" s="227"/>
      <c r="H416" s="230">
        <v>13.4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6" t="s">
        <v>152</v>
      </c>
      <c r="AU416" s="236" t="s">
        <v>146</v>
      </c>
      <c r="AV416" s="13" t="s">
        <v>146</v>
      </c>
      <c r="AW416" s="13" t="s">
        <v>31</v>
      </c>
      <c r="AX416" s="13" t="s">
        <v>69</v>
      </c>
      <c r="AY416" s="236" t="s">
        <v>137</v>
      </c>
    </row>
    <row r="417" s="13" customFormat="1">
      <c r="A417" s="13"/>
      <c r="B417" s="226"/>
      <c r="C417" s="227"/>
      <c r="D417" s="219" t="s">
        <v>152</v>
      </c>
      <c r="E417" s="228" t="s">
        <v>19</v>
      </c>
      <c r="F417" s="229" t="s">
        <v>895</v>
      </c>
      <c r="G417" s="227"/>
      <c r="H417" s="230">
        <v>2.75</v>
      </c>
      <c r="I417" s="231"/>
      <c r="J417" s="227"/>
      <c r="K417" s="227"/>
      <c r="L417" s="232"/>
      <c r="M417" s="233"/>
      <c r="N417" s="234"/>
      <c r="O417" s="234"/>
      <c r="P417" s="234"/>
      <c r="Q417" s="234"/>
      <c r="R417" s="234"/>
      <c r="S417" s="234"/>
      <c r="T417" s="23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6" t="s">
        <v>152</v>
      </c>
      <c r="AU417" s="236" t="s">
        <v>146</v>
      </c>
      <c r="AV417" s="13" t="s">
        <v>146</v>
      </c>
      <c r="AW417" s="13" t="s">
        <v>31</v>
      </c>
      <c r="AX417" s="13" t="s">
        <v>69</v>
      </c>
      <c r="AY417" s="236" t="s">
        <v>137</v>
      </c>
    </row>
    <row r="418" s="13" customFormat="1">
      <c r="A418" s="13"/>
      <c r="B418" s="226"/>
      <c r="C418" s="227"/>
      <c r="D418" s="219" t="s">
        <v>152</v>
      </c>
      <c r="E418" s="228" t="s">
        <v>19</v>
      </c>
      <c r="F418" s="229" t="s">
        <v>896</v>
      </c>
      <c r="G418" s="227"/>
      <c r="H418" s="230">
        <v>20.199999999999999</v>
      </c>
      <c r="I418" s="231"/>
      <c r="J418" s="227"/>
      <c r="K418" s="227"/>
      <c r="L418" s="232"/>
      <c r="M418" s="233"/>
      <c r="N418" s="234"/>
      <c r="O418" s="234"/>
      <c r="P418" s="234"/>
      <c r="Q418" s="234"/>
      <c r="R418" s="234"/>
      <c r="S418" s="234"/>
      <c r="T418" s="23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6" t="s">
        <v>152</v>
      </c>
      <c r="AU418" s="236" t="s">
        <v>146</v>
      </c>
      <c r="AV418" s="13" t="s">
        <v>146</v>
      </c>
      <c r="AW418" s="13" t="s">
        <v>31</v>
      </c>
      <c r="AX418" s="13" t="s">
        <v>69</v>
      </c>
      <c r="AY418" s="236" t="s">
        <v>137</v>
      </c>
    </row>
    <row r="419" s="14" customFormat="1">
      <c r="A419" s="14"/>
      <c r="B419" s="237"/>
      <c r="C419" s="238"/>
      <c r="D419" s="219" t="s">
        <v>152</v>
      </c>
      <c r="E419" s="239" t="s">
        <v>19</v>
      </c>
      <c r="F419" s="240" t="s">
        <v>190</v>
      </c>
      <c r="G419" s="238"/>
      <c r="H419" s="241">
        <v>60.25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7" t="s">
        <v>152</v>
      </c>
      <c r="AU419" s="247" t="s">
        <v>146</v>
      </c>
      <c r="AV419" s="14" t="s">
        <v>145</v>
      </c>
      <c r="AW419" s="14" t="s">
        <v>31</v>
      </c>
      <c r="AX419" s="14" t="s">
        <v>77</v>
      </c>
      <c r="AY419" s="247" t="s">
        <v>137</v>
      </c>
    </row>
    <row r="420" s="2" customFormat="1" ht="16.5" customHeight="1">
      <c r="A420" s="40"/>
      <c r="B420" s="41"/>
      <c r="C420" s="262" t="s">
        <v>897</v>
      </c>
      <c r="D420" s="262" t="s">
        <v>522</v>
      </c>
      <c r="E420" s="263" t="s">
        <v>898</v>
      </c>
      <c r="F420" s="264" t="s">
        <v>899</v>
      </c>
      <c r="G420" s="265" t="s">
        <v>208</v>
      </c>
      <c r="H420" s="266">
        <v>61.454999999999998</v>
      </c>
      <c r="I420" s="267"/>
      <c r="J420" s="268">
        <f>ROUND(I420*H420,2)</f>
        <v>0</v>
      </c>
      <c r="K420" s="264" t="s">
        <v>144</v>
      </c>
      <c r="L420" s="269"/>
      <c r="M420" s="270" t="s">
        <v>19</v>
      </c>
      <c r="N420" s="271" t="s">
        <v>41</v>
      </c>
      <c r="O420" s="86"/>
      <c r="P420" s="215">
        <f>O420*H420</f>
        <v>0</v>
      </c>
      <c r="Q420" s="215">
        <v>0.00029999999999999997</v>
      </c>
      <c r="R420" s="215">
        <f>Q420*H420</f>
        <v>0.018436499999999998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415</v>
      </c>
      <c r="AT420" s="217" t="s">
        <v>522</v>
      </c>
      <c r="AU420" s="217" t="s">
        <v>146</v>
      </c>
      <c r="AY420" s="19" t="s">
        <v>137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146</v>
      </c>
      <c r="BK420" s="218">
        <f>ROUND(I420*H420,2)</f>
        <v>0</v>
      </c>
      <c r="BL420" s="19" t="s">
        <v>269</v>
      </c>
      <c r="BM420" s="217" t="s">
        <v>900</v>
      </c>
    </row>
    <row r="421" s="2" customFormat="1">
      <c r="A421" s="40"/>
      <c r="B421" s="41"/>
      <c r="C421" s="42"/>
      <c r="D421" s="219" t="s">
        <v>148</v>
      </c>
      <c r="E421" s="42"/>
      <c r="F421" s="220" t="s">
        <v>899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148</v>
      </c>
      <c r="AU421" s="19" t="s">
        <v>146</v>
      </c>
    </row>
    <row r="422" s="13" customFormat="1">
      <c r="A422" s="13"/>
      <c r="B422" s="226"/>
      <c r="C422" s="227"/>
      <c r="D422" s="219" t="s">
        <v>152</v>
      </c>
      <c r="E422" s="227"/>
      <c r="F422" s="229" t="s">
        <v>901</v>
      </c>
      <c r="G422" s="227"/>
      <c r="H422" s="230">
        <v>61.454999999999998</v>
      </c>
      <c r="I422" s="231"/>
      <c r="J422" s="227"/>
      <c r="K422" s="227"/>
      <c r="L422" s="232"/>
      <c r="M422" s="233"/>
      <c r="N422" s="234"/>
      <c r="O422" s="234"/>
      <c r="P422" s="234"/>
      <c r="Q422" s="234"/>
      <c r="R422" s="234"/>
      <c r="S422" s="234"/>
      <c r="T422" s="23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6" t="s">
        <v>152</v>
      </c>
      <c r="AU422" s="236" t="s">
        <v>146</v>
      </c>
      <c r="AV422" s="13" t="s">
        <v>146</v>
      </c>
      <c r="AW422" s="13" t="s">
        <v>4</v>
      </c>
      <c r="AX422" s="13" t="s">
        <v>77</v>
      </c>
      <c r="AY422" s="236" t="s">
        <v>137</v>
      </c>
    </row>
    <row r="423" s="2" customFormat="1" ht="16.5" customHeight="1">
      <c r="A423" s="40"/>
      <c r="B423" s="41"/>
      <c r="C423" s="206" t="s">
        <v>902</v>
      </c>
      <c r="D423" s="206" t="s">
        <v>140</v>
      </c>
      <c r="E423" s="207" t="s">
        <v>903</v>
      </c>
      <c r="F423" s="208" t="s">
        <v>904</v>
      </c>
      <c r="G423" s="209" t="s">
        <v>336</v>
      </c>
      <c r="H423" s="210">
        <v>0.54100000000000004</v>
      </c>
      <c r="I423" s="211"/>
      <c r="J423" s="212">
        <f>ROUND(I423*H423,2)</f>
        <v>0</v>
      </c>
      <c r="K423" s="208" t="s">
        <v>144</v>
      </c>
      <c r="L423" s="46"/>
      <c r="M423" s="213" t="s">
        <v>19</v>
      </c>
      <c r="N423" s="214" t="s">
        <v>41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269</v>
      </c>
      <c r="AT423" s="217" t="s">
        <v>140</v>
      </c>
      <c r="AU423" s="217" t="s">
        <v>146</v>
      </c>
      <c r="AY423" s="19" t="s">
        <v>137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146</v>
      </c>
      <c r="BK423" s="218">
        <f>ROUND(I423*H423,2)</f>
        <v>0</v>
      </c>
      <c r="BL423" s="19" t="s">
        <v>269</v>
      </c>
      <c r="BM423" s="217" t="s">
        <v>905</v>
      </c>
    </row>
    <row r="424" s="2" customFormat="1">
      <c r="A424" s="40"/>
      <c r="B424" s="41"/>
      <c r="C424" s="42"/>
      <c r="D424" s="219" t="s">
        <v>148</v>
      </c>
      <c r="E424" s="42"/>
      <c r="F424" s="220" t="s">
        <v>906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148</v>
      </c>
      <c r="AU424" s="19" t="s">
        <v>146</v>
      </c>
    </row>
    <row r="425" s="2" customFormat="1">
      <c r="A425" s="40"/>
      <c r="B425" s="41"/>
      <c r="C425" s="42"/>
      <c r="D425" s="224" t="s">
        <v>150</v>
      </c>
      <c r="E425" s="42"/>
      <c r="F425" s="225" t="s">
        <v>907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150</v>
      </c>
      <c r="AU425" s="19" t="s">
        <v>146</v>
      </c>
    </row>
    <row r="426" s="12" customFormat="1" ht="22.8" customHeight="1">
      <c r="A426" s="12"/>
      <c r="B426" s="190"/>
      <c r="C426" s="191"/>
      <c r="D426" s="192" t="s">
        <v>68</v>
      </c>
      <c r="E426" s="204" t="s">
        <v>908</v>
      </c>
      <c r="F426" s="204" t="s">
        <v>909</v>
      </c>
      <c r="G426" s="191"/>
      <c r="H426" s="191"/>
      <c r="I426" s="194"/>
      <c r="J426" s="205">
        <f>BK426</f>
        <v>0</v>
      </c>
      <c r="K426" s="191"/>
      <c r="L426" s="196"/>
      <c r="M426" s="197"/>
      <c r="N426" s="198"/>
      <c r="O426" s="198"/>
      <c r="P426" s="199">
        <f>SUM(P427:P439)</f>
        <v>0</v>
      </c>
      <c r="Q426" s="198"/>
      <c r="R426" s="199">
        <f>SUM(R427:R439)</f>
        <v>0.0053664000000000003</v>
      </c>
      <c r="S426" s="198"/>
      <c r="T426" s="200">
        <f>SUM(T427:T439)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01" t="s">
        <v>146</v>
      </c>
      <c r="AT426" s="202" t="s">
        <v>68</v>
      </c>
      <c r="AU426" s="202" t="s">
        <v>77</v>
      </c>
      <c r="AY426" s="201" t="s">
        <v>137</v>
      </c>
      <c r="BK426" s="203">
        <f>SUM(BK427:BK439)</f>
        <v>0</v>
      </c>
    </row>
    <row r="427" s="2" customFormat="1" ht="16.5" customHeight="1">
      <c r="A427" s="40"/>
      <c r="B427" s="41"/>
      <c r="C427" s="206" t="s">
        <v>910</v>
      </c>
      <c r="D427" s="206" t="s">
        <v>140</v>
      </c>
      <c r="E427" s="207" t="s">
        <v>911</v>
      </c>
      <c r="F427" s="208" t="s">
        <v>912</v>
      </c>
      <c r="G427" s="209" t="s">
        <v>143</v>
      </c>
      <c r="H427" s="210">
        <v>22.359999999999999</v>
      </c>
      <c r="I427" s="211"/>
      <c r="J427" s="212">
        <f>ROUND(I427*H427,2)</f>
        <v>0</v>
      </c>
      <c r="K427" s="208" t="s">
        <v>144</v>
      </c>
      <c r="L427" s="46"/>
      <c r="M427" s="213" t="s">
        <v>19</v>
      </c>
      <c r="N427" s="214" t="s">
        <v>41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269</v>
      </c>
      <c r="AT427" s="217" t="s">
        <v>140</v>
      </c>
      <c r="AU427" s="217" t="s">
        <v>146</v>
      </c>
      <c r="AY427" s="19" t="s">
        <v>137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146</v>
      </c>
      <c r="BK427" s="218">
        <f>ROUND(I427*H427,2)</f>
        <v>0</v>
      </c>
      <c r="BL427" s="19" t="s">
        <v>269</v>
      </c>
      <c r="BM427" s="217" t="s">
        <v>913</v>
      </c>
    </row>
    <row r="428" s="2" customFormat="1">
      <c r="A428" s="40"/>
      <c r="B428" s="41"/>
      <c r="C428" s="42"/>
      <c r="D428" s="219" t="s">
        <v>148</v>
      </c>
      <c r="E428" s="42"/>
      <c r="F428" s="220" t="s">
        <v>914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148</v>
      </c>
      <c r="AU428" s="19" t="s">
        <v>146</v>
      </c>
    </row>
    <row r="429" s="2" customFormat="1">
      <c r="A429" s="40"/>
      <c r="B429" s="41"/>
      <c r="C429" s="42"/>
      <c r="D429" s="224" t="s">
        <v>150</v>
      </c>
      <c r="E429" s="42"/>
      <c r="F429" s="225" t="s">
        <v>915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150</v>
      </c>
      <c r="AU429" s="19" t="s">
        <v>146</v>
      </c>
    </row>
    <row r="430" s="13" customFormat="1">
      <c r="A430" s="13"/>
      <c r="B430" s="226"/>
      <c r="C430" s="227"/>
      <c r="D430" s="219" t="s">
        <v>152</v>
      </c>
      <c r="E430" s="228" t="s">
        <v>19</v>
      </c>
      <c r="F430" s="229" t="s">
        <v>611</v>
      </c>
      <c r="G430" s="227"/>
      <c r="H430" s="230">
        <v>3.2400000000000002</v>
      </c>
      <c r="I430" s="231"/>
      <c r="J430" s="227"/>
      <c r="K430" s="227"/>
      <c r="L430" s="232"/>
      <c r="M430" s="233"/>
      <c r="N430" s="234"/>
      <c r="O430" s="234"/>
      <c r="P430" s="234"/>
      <c r="Q430" s="234"/>
      <c r="R430" s="234"/>
      <c r="S430" s="234"/>
      <c r="T430" s="23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6" t="s">
        <v>152</v>
      </c>
      <c r="AU430" s="236" t="s">
        <v>146</v>
      </c>
      <c r="AV430" s="13" t="s">
        <v>146</v>
      </c>
      <c r="AW430" s="13" t="s">
        <v>31</v>
      </c>
      <c r="AX430" s="13" t="s">
        <v>69</v>
      </c>
      <c r="AY430" s="236" t="s">
        <v>137</v>
      </c>
    </row>
    <row r="431" s="13" customFormat="1">
      <c r="A431" s="13"/>
      <c r="B431" s="226"/>
      <c r="C431" s="227"/>
      <c r="D431" s="219" t="s">
        <v>152</v>
      </c>
      <c r="E431" s="228" t="s">
        <v>19</v>
      </c>
      <c r="F431" s="229" t="s">
        <v>612</v>
      </c>
      <c r="G431" s="227"/>
      <c r="H431" s="230">
        <v>1.52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6" t="s">
        <v>152</v>
      </c>
      <c r="AU431" s="236" t="s">
        <v>146</v>
      </c>
      <c r="AV431" s="13" t="s">
        <v>146</v>
      </c>
      <c r="AW431" s="13" t="s">
        <v>31</v>
      </c>
      <c r="AX431" s="13" t="s">
        <v>69</v>
      </c>
      <c r="AY431" s="236" t="s">
        <v>137</v>
      </c>
    </row>
    <row r="432" s="13" customFormat="1">
      <c r="A432" s="13"/>
      <c r="B432" s="226"/>
      <c r="C432" s="227"/>
      <c r="D432" s="219" t="s">
        <v>152</v>
      </c>
      <c r="E432" s="228" t="s">
        <v>19</v>
      </c>
      <c r="F432" s="229" t="s">
        <v>613</v>
      </c>
      <c r="G432" s="227"/>
      <c r="H432" s="230">
        <v>17.600000000000001</v>
      </c>
      <c r="I432" s="231"/>
      <c r="J432" s="227"/>
      <c r="K432" s="227"/>
      <c r="L432" s="232"/>
      <c r="M432" s="233"/>
      <c r="N432" s="234"/>
      <c r="O432" s="234"/>
      <c r="P432" s="234"/>
      <c r="Q432" s="234"/>
      <c r="R432" s="234"/>
      <c r="S432" s="234"/>
      <c r="T432" s="23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6" t="s">
        <v>152</v>
      </c>
      <c r="AU432" s="236" t="s">
        <v>146</v>
      </c>
      <c r="AV432" s="13" t="s">
        <v>146</v>
      </c>
      <c r="AW432" s="13" t="s">
        <v>31</v>
      </c>
      <c r="AX432" s="13" t="s">
        <v>69</v>
      </c>
      <c r="AY432" s="236" t="s">
        <v>137</v>
      </c>
    </row>
    <row r="433" s="14" customFormat="1">
      <c r="A433" s="14"/>
      <c r="B433" s="237"/>
      <c r="C433" s="238"/>
      <c r="D433" s="219" t="s">
        <v>152</v>
      </c>
      <c r="E433" s="239" t="s">
        <v>19</v>
      </c>
      <c r="F433" s="240" t="s">
        <v>190</v>
      </c>
      <c r="G433" s="238"/>
      <c r="H433" s="241">
        <v>22.359999999999999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7" t="s">
        <v>152</v>
      </c>
      <c r="AU433" s="247" t="s">
        <v>146</v>
      </c>
      <c r="AV433" s="14" t="s">
        <v>145</v>
      </c>
      <c r="AW433" s="14" t="s">
        <v>31</v>
      </c>
      <c r="AX433" s="14" t="s">
        <v>77</v>
      </c>
      <c r="AY433" s="247" t="s">
        <v>137</v>
      </c>
    </row>
    <row r="434" s="2" customFormat="1" ht="16.5" customHeight="1">
      <c r="A434" s="40"/>
      <c r="B434" s="41"/>
      <c r="C434" s="206" t="s">
        <v>916</v>
      </c>
      <c r="D434" s="206" t="s">
        <v>140</v>
      </c>
      <c r="E434" s="207" t="s">
        <v>917</v>
      </c>
      <c r="F434" s="208" t="s">
        <v>918</v>
      </c>
      <c r="G434" s="209" t="s">
        <v>143</v>
      </c>
      <c r="H434" s="210">
        <v>22.359999999999999</v>
      </c>
      <c r="I434" s="211"/>
      <c r="J434" s="212">
        <f>ROUND(I434*H434,2)</f>
        <v>0</v>
      </c>
      <c r="K434" s="208" t="s">
        <v>144</v>
      </c>
      <c r="L434" s="46"/>
      <c r="M434" s="213" t="s">
        <v>19</v>
      </c>
      <c r="N434" s="214" t="s">
        <v>41</v>
      </c>
      <c r="O434" s="86"/>
      <c r="P434" s="215">
        <f>O434*H434</f>
        <v>0</v>
      </c>
      <c r="Q434" s="215">
        <v>0.00024000000000000001</v>
      </c>
      <c r="R434" s="215">
        <f>Q434*H434</f>
        <v>0.0053664000000000003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269</v>
      </c>
      <c r="AT434" s="217" t="s">
        <v>140</v>
      </c>
      <c r="AU434" s="217" t="s">
        <v>146</v>
      </c>
      <c r="AY434" s="19" t="s">
        <v>137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146</v>
      </c>
      <c r="BK434" s="218">
        <f>ROUND(I434*H434,2)</f>
        <v>0</v>
      </c>
      <c r="BL434" s="19" t="s">
        <v>269</v>
      </c>
      <c r="BM434" s="217" t="s">
        <v>919</v>
      </c>
    </row>
    <row r="435" s="2" customFormat="1">
      <c r="A435" s="40"/>
      <c r="B435" s="41"/>
      <c r="C435" s="42"/>
      <c r="D435" s="219" t="s">
        <v>148</v>
      </c>
      <c r="E435" s="42"/>
      <c r="F435" s="220" t="s">
        <v>920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148</v>
      </c>
      <c r="AU435" s="19" t="s">
        <v>146</v>
      </c>
    </row>
    <row r="436" s="2" customFormat="1">
      <c r="A436" s="40"/>
      <c r="B436" s="41"/>
      <c r="C436" s="42"/>
      <c r="D436" s="224" t="s">
        <v>150</v>
      </c>
      <c r="E436" s="42"/>
      <c r="F436" s="225" t="s">
        <v>921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150</v>
      </c>
      <c r="AU436" s="19" t="s">
        <v>146</v>
      </c>
    </row>
    <row r="437" s="2" customFormat="1" ht="16.5" customHeight="1">
      <c r="A437" s="40"/>
      <c r="B437" s="41"/>
      <c r="C437" s="206" t="s">
        <v>922</v>
      </c>
      <c r="D437" s="206" t="s">
        <v>140</v>
      </c>
      <c r="E437" s="207" t="s">
        <v>923</v>
      </c>
      <c r="F437" s="208" t="s">
        <v>924</v>
      </c>
      <c r="G437" s="209" t="s">
        <v>336</v>
      </c>
      <c r="H437" s="210">
        <v>0.0050000000000000001</v>
      </c>
      <c r="I437" s="211"/>
      <c r="J437" s="212">
        <f>ROUND(I437*H437,2)</f>
        <v>0</v>
      </c>
      <c r="K437" s="208" t="s">
        <v>144</v>
      </c>
      <c r="L437" s="46"/>
      <c r="M437" s="213" t="s">
        <v>19</v>
      </c>
      <c r="N437" s="214" t="s">
        <v>41</v>
      </c>
      <c r="O437" s="86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269</v>
      </c>
      <c r="AT437" s="217" t="s">
        <v>140</v>
      </c>
      <c r="AU437" s="217" t="s">
        <v>146</v>
      </c>
      <c r="AY437" s="19" t="s">
        <v>137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146</v>
      </c>
      <c r="BK437" s="218">
        <f>ROUND(I437*H437,2)</f>
        <v>0</v>
      </c>
      <c r="BL437" s="19" t="s">
        <v>269</v>
      </c>
      <c r="BM437" s="217" t="s">
        <v>925</v>
      </c>
    </row>
    <row r="438" s="2" customFormat="1">
      <c r="A438" s="40"/>
      <c r="B438" s="41"/>
      <c r="C438" s="42"/>
      <c r="D438" s="219" t="s">
        <v>148</v>
      </c>
      <c r="E438" s="42"/>
      <c r="F438" s="220" t="s">
        <v>926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148</v>
      </c>
      <c r="AU438" s="19" t="s">
        <v>146</v>
      </c>
    </row>
    <row r="439" s="2" customFormat="1">
      <c r="A439" s="40"/>
      <c r="B439" s="41"/>
      <c r="C439" s="42"/>
      <c r="D439" s="224" t="s">
        <v>150</v>
      </c>
      <c r="E439" s="42"/>
      <c r="F439" s="225" t="s">
        <v>927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150</v>
      </c>
      <c r="AU439" s="19" t="s">
        <v>146</v>
      </c>
    </row>
    <row r="440" s="12" customFormat="1" ht="22.8" customHeight="1">
      <c r="A440" s="12"/>
      <c r="B440" s="190"/>
      <c r="C440" s="191"/>
      <c r="D440" s="192" t="s">
        <v>68</v>
      </c>
      <c r="E440" s="204" t="s">
        <v>928</v>
      </c>
      <c r="F440" s="204" t="s">
        <v>929</v>
      </c>
      <c r="G440" s="191"/>
      <c r="H440" s="191"/>
      <c r="I440" s="194"/>
      <c r="J440" s="205">
        <f>BK440</f>
        <v>0</v>
      </c>
      <c r="K440" s="191"/>
      <c r="L440" s="196"/>
      <c r="M440" s="197"/>
      <c r="N440" s="198"/>
      <c r="O440" s="198"/>
      <c r="P440" s="199">
        <f>SUM(P441:P471)</f>
        <v>0</v>
      </c>
      <c r="Q440" s="198"/>
      <c r="R440" s="199">
        <f>SUM(R441:R471)</f>
        <v>0.58351876000000003</v>
      </c>
      <c r="S440" s="198"/>
      <c r="T440" s="200">
        <f>SUM(T441:T471)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01" t="s">
        <v>146</v>
      </c>
      <c r="AT440" s="202" t="s">
        <v>68</v>
      </c>
      <c r="AU440" s="202" t="s">
        <v>77</v>
      </c>
      <c r="AY440" s="201" t="s">
        <v>137</v>
      </c>
      <c r="BK440" s="203">
        <f>SUM(BK441:BK471)</f>
        <v>0</v>
      </c>
    </row>
    <row r="441" s="2" customFormat="1" ht="16.5" customHeight="1">
      <c r="A441" s="40"/>
      <c r="B441" s="41"/>
      <c r="C441" s="206" t="s">
        <v>930</v>
      </c>
      <c r="D441" s="206" t="s">
        <v>140</v>
      </c>
      <c r="E441" s="207" t="s">
        <v>931</v>
      </c>
      <c r="F441" s="208" t="s">
        <v>932</v>
      </c>
      <c r="G441" s="209" t="s">
        <v>143</v>
      </c>
      <c r="H441" s="210">
        <v>24.425000000000001</v>
      </c>
      <c r="I441" s="211"/>
      <c r="J441" s="212">
        <f>ROUND(I441*H441,2)</f>
        <v>0</v>
      </c>
      <c r="K441" s="208" t="s">
        <v>144</v>
      </c>
      <c r="L441" s="46"/>
      <c r="M441" s="213" t="s">
        <v>19</v>
      </c>
      <c r="N441" s="214" t="s">
        <v>41</v>
      </c>
      <c r="O441" s="86"/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269</v>
      </c>
      <c r="AT441" s="217" t="s">
        <v>140</v>
      </c>
      <c r="AU441" s="217" t="s">
        <v>146</v>
      </c>
      <c r="AY441" s="19" t="s">
        <v>137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146</v>
      </c>
      <c r="BK441" s="218">
        <f>ROUND(I441*H441,2)</f>
        <v>0</v>
      </c>
      <c r="BL441" s="19" t="s">
        <v>269</v>
      </c>
      <c r="BM441" s="217" t="s">
        <v>933</v>
      </c>
    </row>
    <row r="442" s="2" customFormat="1">
      <c r="A442" s="40"/>
      <c r="B442" s="41"/>
      <c r="C442" s="42"/>
      <c r="D442" s="219" t="s">
        <v>148</v>
      </c>
      <c r="E442" s="42"/>
      <c r="F442" s="220" t="s">
        <v>934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148</v>
      </c>
      <c r="AU442" s="19" t="s">
        <v>146</v>
      </c>
    </row>
    <row r="443" s="2" customFormat="1">
      <c r="A443" s="40"/>
      <c r="B443" s="41"/>
      <c r="C443" s="42"/>
      <c r="D443" s="224" t="s">
        <v>150</v>
      </c>
      <c r="E443" s="42"/>
      <c r="F443" s="225" t="s">
        <v>935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150</v>
      </c>
      <c r="AU443" s="19" t="s">
        <v>146</v>
      </c>
    </row>
    <row r="444" s="13" customFormat="1">
      <c r="A444" s="13"/>
      <c r="B444" s="226"/>
      <c r="C444" s="227"/>
      <c r="D444" s="219" t="s">
        <v>152</v>
      </c>
      <c r="E444" s="228" t="s">
        <v>19</v>
      </c>
      <c r="F444" s="229" t="s">
        <v>936</v>
      </c>
      <c r="G444" s="227"/>
      <c r="H444" s="230">
        <v>7.125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152</v>
      </c>
      <c r="AU444" s="236" t="s">
        <v>146</v>
      </c>
      <c r="AV444" s="13" t="s">
        <v>146</v>
      </c>
      <c r="AW444" s="13" t="s">
        <v>31</v>
      </c>
      <c r="AX444" s="13" t="s">
        <v>69</v>
      </c>
      <c r="AY444" s="236" t="s">
        <v>137</v>
      </c>
    </row>
    <row r="445" s="13" customFormat="1">
      <c r="A445" s="13"/>
      <c r="B445" s="226"/>
      <c r="C445" s="227"/>
      <c r="D445" s="219" t="s">
        <v>152</v>
      </c>
      <c r="E445" s="228" t="s">
        <v>19</v>
      </c>
      <c r="F445" s="229" t="s">
        <v>937</v>
      </c>
      <c r="G445" s="227"/>
      <c r="H445" s="230">
        <v>17.300000000000001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152</v>
      </c>
      <c r="AU445" s="236" t="s">
        <v>146</v>
      </c>
      <c r="AV445" s="13" t="s">
        <v>146</v>
      </c>
      <c r="AW445" s="13" t="s">
        <v>31</v>
      </c>
      <c r="AX445" s="13" t="s">
        <v>69</v>
      </c>
      <c r="AY445" s="236" t="s">
        <v>137</v>
      </c>
    </row>
    <row r="446" s="14" customFormat="1">
      <c r="A446" s="14"/>
      <c r="B446" s="237"/>
      <c r="C446" s="238"/>
      <c r="D446" s="219" t="s">
        <v>152</v>
      </c>
      <c r="E446" s="239" t="s">
        <v>19</v>
      </c>
      <c r="F446" s="240" t="s">
        <v>190</v>
      </c>
      <c r="G446" s="238"/>
      <c r="H446" s="241">
        <v>24.425000000000001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7" t="s">
        <v>152</v>
      </c>
      <c r="AU446" s="247" t="s">
        <v>146</v>
      </c>
      <c r="AV446" s="14" t="s">
        <v>145</v>
      </c>
      <c r="AW446" s="14" t="s">
        <v>31</v>
      </c>
      <c r="AX446" s="14" t="s">
        <v>77</v>
      </c>
      <c r="AY446" s="247" t="s">
        <v>137</v>
      </c>
    </row>
    <row r="447" s="2" customFormat="1" ht="16.5" customHeight="1">
      <c r="A447" s="40"/>
      <c r="B447" s="41"/>
      <c r="C447" s="206" t="s">
        <v>938</v>
      </c>
      <c r="D447" s="206" t="s">
        <v>140</v>
      </c>
      <c r="E447" s="207" t="s">
        <v>939</v>
      </c>
      <c r="F447" s="208" t="s">
        <v>940</v>
      </c>
      <c r="G447" s="209" t="s">
        <v>143</v>
      </c>
      <c r="H447" s="210">
        <v>5.4000000000000004</v>
      </c>
      <c r="I447" s="211"/>
      <c r="J447" s="212">
        <f>ROUND(I447*H447,2)</f>
        <v>0</v>
      </c>
      <c r="K447" s="208" t="s">
        <v>144</v>
      </c>
      <c r="L447" s="46"/>
      <c r="M447" s="213" t="s">
        <v>19</v>
      </c>
      <c r="N447" s="214" t="s">
        <v>41</v>
      </c>
      <c r="O447" s="86"/>
      <c r="P447" s="215">
        <f>O447*H447</f>
        <v>0</v>
      </c>
      <c r="Q447" s="215">
        <v>0.0015</v>
      </c>
      <c r="R447" s="215">
        <f>Q447*H447</f>
        <v>0.0081000000000000013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269</v>
      </c>
      <c r="AT447" s="217" t="s">
        <v>140</v>
      </c>
      <c r="AU447" s="217" t="s">
        <v>146</v>
      </c>
      <c r="AY447" s="19" t="s">
        <v>137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146</v>
      </c>
      <c r="BK447" s="218">
        <f>ROUND(I447*H447,2)</f>
        <v>0</v>
      </c>
      <c r="BL447" s="19" t="s">
        <v>269</v>
      </c>
      <c r="BM447" s="217" t="s">
        <v>941</v>
      </c>
    </row>
    <row r="448" s="2" customFormat="1">
      <c r="A448" s="40"/>
      <c r="B448" s="41"/>
      <c r="C448" s="42"/>
      <c r="D448" s="219" t="s">
        <v>148</v>
      </c>
      <c r="E448" s="42"/>
      <c r="F448" s="220" t="s">
        <v>942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148</v>
      </c>
      <c r="AU448" s="19" t="s">
        <v>146</v>
      </c>
    </row>
    <row r="449" s="2" customFormat="1">
      <c r="A449" s="40"/>
      <c r="B449" s="41"/>
      <c r="C449" s="42"/>
      <c r="D449" s="224" t="s">
        <v>150</v>
      </c>
      <c r="E449" s="42"/>
      <c r="F449" s="225" t="s">
        <v>943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150</v>
      </c>
      <c r="AU449" s="19" t="s">
        <v>146</v>
      </c>
    </row>
    <row r="450" s="13" customFormat="1">
      <c r="A450" s="13"/>
      <c r="B450" s="226"/>
      <c r="C450" s="227"/>
      <c r="D450" s="219" t="s">
        <v>152</v>
      </c>
      <c r="E450" s="228" t="s">
        <v>19</v>
      </c>
      <c r="F450" s="229" t="s">
        <v>944</v>
      </c>
      <c r="G450" s="227"/>
      <c r="H450" s="230">
        <v>5.4000000000000004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152</v>
      </c>
      <c r="AU450" s="236" t="s">
        <v>146</v>
      </c>
      <c r="AV450" s="13" t="s">
        <v>146</v>
      </c>
      <c r="AW450" s="13" t="s">
        <v>31</v>
      </c>
      <c r="AX450" s="13" t="s">
        <v>77</v>
      </c>
      <c r="AY450" s="236" t="s">
        <v>137</v>
      </c>
    </row>
    <row r="451" s="2" customFormat="1" ht="16.5" customHeight="1">
      <c r="A451" s="40"/>
      <c r="B451" s="41"/>
      <c r="C451" s="206" t="s">
        <v>945</v>
      </c>
      <c r="D451" s="206" t="s">
        <v>140</v>
      </c>
      <c r="E451" s="207" t="s">
        <v>946</v>
      </c>
      <c r="F451" s="208" t="s">
        <v>947</v>
      </c>
      <c r="G451" s="209" t="s">
        <v>143</v>
      </c>
      <c r="H451" s="210">
        <v>24.425000000000001</v>
      </c>
      <c r="I451" s="211"/>
      <c r="J451" s="212">
        <f>ROUND(I451*H451,2)</f>
        <v>0</v>
      </c>
      <c r="K451" s="208" t="s">
        <v>144</v>
      </c>
      <c r="L451" s="46"/>
      <c r="M451" s="213" t="s">
        <v>19</v>
      </c>
      <c r="N451" s="214" t="s">
        <v>41</v>
      </c>
      <c r="O451" s="86"/>
      <c r="P451" s="215">
        <f>O451*H451</f>
        <v>0</v>
      </c>
      <c r="Q451" s="215">
        <v>0.0044999999999999997</v>
      </c>
      <c r="R451" s="215">
        <f>Q451*H451</f>
        <v>0.1099125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269</v>
      </c>
      <c r="AT451" s="217" t="s">
        <v>140</v>
      </c>
      <c r="AU451" s="217" t="s">
        <v>146</v>
      </c>
      <c r="AY451" s="19" t="s">
        <v>137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146</v>
      </c>
      <c r="BK451" s="218">
        <f>ROUND(I451*H451,2)</f>
        <v>0</v>
      </c>
      <c r="BL451" s="19" t="s">
        <v>269</v>
      </c>
      <c r="BM451" s="217" t="s">
        <v>948</v>
      </c>
    </row>
    <row r="452" s="2" customFormat="1">
      <c r="A452" s="40"/>
      <c r="B452" s="41"/>
      <c r="C452" s="42"/>
      <c r="D452" s="219" t="s">
        <v>148</v>
      </c>
      <c r="E452" s="42"/>
      <c r="F452" s="220" t="s">
        <v>949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148</v>
      </c>
      <c r="AU452" s="19" t="s">
        <v>146</v>
      </c>
    </row>
    <row r="453" s="2" customFormat="1">
      <c r="A453" s="40"/>
      <c r="B453" s="41"/>
      <c r="C453" s="42"/>
      <c r="D453" s="224" t="s">
        <v>150</v>
      </c>
      <c r="E453" s="42"/>
      <c r="F453" s="225" t="s">
        <v>950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150</v>
      </c>
      <c r="AU453" s="19" t="s">
        <v>146</v>
      </c>
    </row>
    <row r="454" s="2" customFormat="1" ht="16.5" customHeight="1">
      <c r="A454" s="40"/>
      <c r="B454" s="41"/>
      <c r="C454" s="206" t="s">
        <v>951</v>
      </c>
      <c r="D454" s="206" t="s">
        <v>140</v>
      </c>
      <c r="E454" s="207" t="s">
        <v>952</v>
      </c>
      <c r="F454" s="208" t="s">
        <v>953</v>
      </c>
      <c r="G454" s="209" t="s">
        <v>208</v>
      </c>
      <c r="H454" s="210">
        <v>17.5</v>
      </c>
      <c r="I454" s="211"/>
      <c r="J454" s="212">
        <f>ROUND(I454*H454,2)</f>
        <v>0</v>
      </c>
      <c r="K454" s="208" t="s">
        <v>144</v>
      </c>
      <c r="L454" s="46"/>
      <c r="M454" s="213" t="s">
        <v>19</v>
      </c>
      <c r="N454" s="214" t="s">
        <v>41</v>
      </c>
      <c r="O454" s="86"/>
      <c r="P454" s="215">
        <f>O454*H454</f>
        <v>0</v>
      </c>
      <c r="Q454" s="215">
        <v>0.00020000000000000001</v>
      </c>
      <c r="R454" s="215">
        <f>Q454*H454</f>
        <v>0.0035000000000000001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269</v>
      </c>
      <c r="AT454" s="217" t="s">
        <v>140</v>
      </c>
      <c r="AU454" s="217" t="s">
        <v>146</v>
      </c>
      <c r="AY454" s="19" t="s">
        <v>137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146</v>
      </c>
      <c r="BK454" s="218">
        <f>ROUND(I454*H454,2)</f>
        <v>0</v>
      </c>
      <c r="BL454" s="19" t="s">
        <v>269</v>
      </c>
      <c r="BM454" s="217" t="s">
        <v>954</v>
      </c>
    </row>
    <row r="455" s="2" customFormat="1">
      <c r="A455" s="40"/>
      <c r="B455" s="41"/>
      <c r="C455" s="42"/>
      <c r="D455" s="219" t="s">
        <v>148</v>
      </c>
      <c r="E455" s="42"/>
      <c r="F455" s="220" t="s">
        <v>955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148</v>
      </c>
      <c r="AU455" s="19" t="s">
        <v>146</v>
      </c>
    </row>
    <row r="456" s="2" customFormat="1">
      <c r="A456" s="40"/>
      <c r="B456" s="41"/>
      <c r="C456" s="42"/>
      <c r="D456" s="224" t="s">
        <v>150</v>
      </c>
      <c r="E456" s="42"/>
      <c r="F456" s="225" t="s">
        <v>956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150</v>
      </c>
      <c r="AU456" s="19" t="s">
        <v>146</v>
      </c>
    </row>
    <row r="457" s="13" customFormat="1">
      <c r="A457" s="13"/>
      <c r="B457" s="226"/>
      <c r="C457" s="227"/>
      <c r="D457" s="219" t="s">
        <v>152</v>
      </c>
      <c r="E457" s="228" t="s">
        <v>19</v>
      </c>
      <c r="F457" s="229" t="s">
        <v>957</v>
      </c>
      <c r="G457" s="227"/>
      <c r="H457" s="230">
        <v>9.75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152</v>
      </c>
      <c r="AU457" s="236" t="s">
        <v>146</v>
      </c>
      <c r="AV457" s="13" t="s">
        <v>146</v>
      </c>
      <c r="AW457" s="13" t="s">
        <v>31</v>
      </c>
      <c r="AX457" s="13" t="s">
        <v>69</v>
      </c>
      <c r="AY457" s="236" t="s">
        <v>137</v>
      </c>
    </row>
    <row r="458" s="13" customFormat="1">
      <c r="A458" s="13"/>
      <c r="B458" s="226"/>
      <c r="C458" s="227"/>
      <c r="D458" s="219" t="s">
        <v>152</v>
      </c>
      <c r="E458" s="228" t="s">
        <v>19</v>
      </c>
      <c r="F458" s="229" t="s">
        <v>958</v>
      </c>
      <c r="G458" s="227"/>
      <c r="H458" s="230">
        <v>7.75</v>
      </c>
      <c r="I458" s="231"/>
      <c r="J458" s="227"/>
      <c r="K458" s="227"/>
      <c r="L458" s="232"/>
      <c r="M458" s="233"/>
      <c r="N458" s="234"/>
      <c r="O458" s="234"/>
      <c r="P458" s="234"/>
      <c r="Q458" s="234"/>
      <c r="R458" s="234"/>
      <c r="S458" s="234"/>
      <c r="T458" s="23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6" t="s">
        <v>152</v>
      </c>
      <c r="AU458" s="236" t="s">
        <v>146</v>
      </c>
      <c r="AV458" s="13" t="s">
        <v>146</v>
      </c>
      <c r="AW458" s="13" t="s">
        <v>31</v>
      </c>
      <c r="AX458" s="13" t="s">
        <v>69</v>
      </c>
      <c r="AY458" s="236" t="s">
        <v>137</v>
      </c>
    </row>
    <row r="459" s="14" customFormat="1">
      <c r="A459" s="14"/>
      <c r="B459" s="237"/>
      <c r="C459" s="238"/>
      <c r="D459" s="219" t="s">
        <v>152</v>
      </c>
      <c r="E459" s="239" t="s">
        <v>19</v>
      </c>
      <c r="F459" s="240" t="s">
        <v>190</v>
      </c>
      <c r="G459" s="238"/>
      <c r="H459" s="241">
        <v>17.5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7" t="s">
        <v>152</v>
      </c>
      <c r="AU459" s="247" t="s">
        <v>146</v>
      </c>
      <c r="AV459" s="14" t="s">
        <v>145</v>
      </c>
      <c r="AW459" s="14" t="s">
        <v>31</v>
      </c>
      <c r="AX459" s="14" t="s">
        <v>77</v>
      </c>
      <c r="AY459" s="247" t="s">
        <v>137</v>
      </c>
    </row>
    <row r="460" s="2" customFormat="1" ht="16.5" customHeight="1">
      <c r="A460" s="40"/>
      <c r="B460" s="41"/>
      <c r="C460" s="262" t="s">
        <v>959</v>
      </c>
      <c r="D460" s="262" t="s">
        <v>522</v>
      </c>
      <c r="E460" s="263" t="s">
        <v>960</v>
      </c>
      <c r="F460" s="264" t="s">
        <v>961</v>
      </c>
      <c r="G460" s="265" t="s">
        <v>208</v>
      </c>
      <c r="H460" s="266">
        <v>19.25</v>
      </c>
      <c r="I460" s="267"/>
      <c r="J460" s="268">
        <f>ROUND(I460*H460,2)</f>
        <v>0</v>
      </c>
      <c r="K460" s="264" t="s">
        <v>144</v>
      </c>
      <c r="L460" s="269"/>
      <c r="M460" s="270" t="s">
        <v>19</v>
      </c>
      <c r="N460" s="271" t="s">
        <v>41</v>
      </c>
      <c r="O460" s="86"/>
      <c r="P460" s="215">
        <f>O460*H460</f>
        <v>0</v>
      </c>
      <c r="Q460" s="215">
        <v>8.0000000000000007E-05</v>
      </c>
      <c r="R460" s="215">
        <f>Q460*H460</f>
        <v>0.0015400000000000001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415</v>
      </c>
      <c r="AT460" s="217" t="s">
        <v>522</v>
      </c>
      <c r="AU460" s="217" t="s">
        <v>146</v>
      </c>
      <c r="AY460" s="19" t="s">
        <v>137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146</v>
      </c>
      <c r="BK460" s="218">
        <f>ROUND(I460*H460,2)</f>
        <v>0</v>
      </c>
      <c r="BL460" s="19" t="s">
        <v>269</v>
      </c>
      <c r="BM460" s="217" t="s">
        <v>962</v>
      </c>
    </row>
    <row r="461" s="2" customFormat="1">
      <c r="A461" s="40"/>
      <c r="B461" s="41"/>
      <c r="C461" s="42"/>
      <c r="D461" s="219" t="s">
        <v>148</v>
      </c>
      <c r="E461" s="42"/>
      <c r="F461" s="220" t="s">
        <v>961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148</v>
      </c>
      <c r="AU461" s="19" t="s">
        <v>146</v>
      </c>
    </row>
    <row r="462" s="13" customFormat="1">
      <c r="A462" s="13"/>
      <c r="B462" s="226"/>
      <c r="C462" s="227"/>
      <c r="D462" s="219" t="s">
        <v>152</v>
      </c>
      <c r="E462" s="227"/>
      <c r="F462" s="229" t="s">
        <v>963</v>
      </c>
      <c r="G462" s="227"/>
      <c r="H462" s="230">
        <v>19.25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152</v>
      </c>
      <c r="AU462" s="236" t="s">
        <v>146</v>
      </c>
      <c r="AV462" s="13" t="s">
        <v>146</v>
      </c>
      <c r="AW462" s="13" t="s">
        <v>4</v>
      </c>
      <c r="AX462" s="13" t="s">
        <v>77</v>
      </c>
      <c r="AY462" s="236" t="s">
        <v>137</v>
      </c>
    </row>
    <row r="463" s="2" customFormat="1" ht="21.75" customHeight="1">
      <c r="A463" s="40"/>
      <c r="B463" s="41"/>
      <c r="C463" s="206" t="s">
        <v>964</v>
      </c>
      <c r="D463" s="206" t="s">
        <v>140</v>
      </c>
      <c r="E463" s="207" t="s">
        <v>965</v>
      </c>
      <c r="F463" s="208" t="s">
        <v>966</v>
      </c>
      <c r="G463" s="209" t="s">
        <v>143</v>
      </c>
      <c r="H463" s="210">
        <v>24.425000000000001</v>
      </c>
      <c r="I463" s="211"/>
      <c r="J463" s="212">
        <f>ROUND(I463*H463,2)</f>
        <v>0</v>
      </c>
      <c r="K463" s="208" t="s">
        <v>144</v>
      </c>
      <c r="L463" s="46"/>
      <c r="M463" s="213" t="s">
        <v>19</v>
      </c>
      <c r="N463" s="214" t="s">
        <v>41</v>
      </c>
      <c r="O463" s="86"/>
      <c r="P463" s="215">
        <f>O463*H463</f>
        <v>0</v>
      </c>
      <c r="Q463" s="215">
        <v>0.0053</v>
      </c>
      <c r="R463" s="215">
        <f>Q463*H463</f>
        <v>0.1294525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269</v>
      </c>
      <c r="AT463" s="217" t="s">
        <v>140</v>
      </c>
      <c r="AU463" s="217" t="s">
        <v>146</v>
      </c>
      <c r="AY463" s="19" t="s">
        <v>137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146</v>
      </c>
      <c r="BK463" s="218">
        <f>ROUND(I463*H463,2)</f>
        <v>0</v>
      </c>
      <c r="BL463" s="19" t="s">
        <v>269</v>
      </c>
      <c r="BM463" s="217" t="s">
        <v>967</v>
      </c>
    </row>
    <row r="464" s="2" customFormat="1">
      <c r="A464" s="40"/>
      <c r="B464" s="41"/>
      <c r="C464" s="42"/>
      <c r="D464" s="219" t="s">
        <v>148</v>
      </c>
      <c r="E464" s="42"/>
      <c r="F464" s="220" t="s">
        <v>968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148</v>
      </c>
      <c r="AU464" s="19" t="s">
        <v>146</v>
      </c>
    </row>
    <row r="465" s="2" customFormat="1">
      <c r="A465" s="40"/>
      <c r="B465" s="41"/>
      <c r="C465" s="42"/>
      <c r="D465" s="224" t="s">
        <v>150</v>
      </c>
      <c r="E465" s="42"/>
      <c r="F465" s="225" t="s">
        <v>969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150</v>
      </c>
      <c r="AU465" s="19" t="s">
        <v>146</v>
      </c>
    </row>
    <row r="466" s="2" customFormat="1" ht="16.5" customHeight="1">
      <c r="A466" s="40"/>
      <c r="B466" s="41"/>
      <c r="C466" s="262" t="s">
        <v>970</v>
      </c>
      <c r="D466" s="262" t="s">
        <v>522</v>
      </c>
      <c r="E466" s="263" t="s">
        <v>971</v>
      </c>
      <c r="F466" s="264" t="s">
        <v>972</v>
      </c>
      <c r="G466" s="265" t="s">
        <v>143</v>
      </c>
      <c r="H466" s="266">
        <v>26.867999999999999</v>
      </c>
      <c r="I466" s="267"/>
      <c r="J466" s="268">
        <f>ROUND(I466*H466,2)</f>
        <v>0</v>
      </c>
      <c r="K466" s="264" t="s">
        <v>144</v>
      </c>
      <c r="L466" s="269"/>
      <c r="M466" s="270" t="s">
        <v>19</v>
      </c>
      <c r="N466" s="271" t="s">
        <v>41</v>
      </c>
      <c r="O466" s="86"/>
      <c r="P466" s="215">
        <f>O466*H466</f>
        <v>0</v>
      </c>
      <c r="Q466" s="215">
        <v>0.012319999999999999</v>
      </c>
      <c r="R466" s="215">
        <f>Q466*H466</f>
        <v>0.33101375999999999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415</v>
      </c>
      <c r="AT466" s="217" t="s">
        <v>522</v>
      </c>
      <c r="AU466" s="217" t="s">
        <v>146</v>
      </c>
      <c r="AY466" s="19" t="s">
        <v>137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146</v>
      </c>
      <c r="BK466" s="218">
        <f>ROUND(I466*H466,2)</f>
        <v>0</v>
      </c>
      <c r="BL466" s="19" t="s">
        <v>269</v>
      </c>
      <c r="BM466" s="217" t="s">
        <v>973</v>
      </c>
    </row>
    <row r="467" s="2" customFormat="1">
      <c r="A467" s="40"/>
      <c r="B467" s="41"/>
      <c r="C467" s="42"/>
      <c r="D467" s="219" t="s">
        <v>148</v>
      </c>
      <c r="E467" s="42"/>
      <c r="F467" s="220" t="s">
        <v>972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148</v>
      </c>
      <c r="AU467" s="19" t="s">
        <v>146</v>
      </c>
    </row>
    <row r="468" s="13" customFormat="1">
      <c r="A468" s="13"/>
      <c r="B468" s="226"/>
      <c r="C468" s="227"/>
      <c r="D468" s="219" t="s">
        <v>152</v>
      </c>
      <c r="E468" s="227"/>
      <c r="F468" s="229" t="s">
        <v>974</v>
      </c>
      <c r="G468" s="227"/>
      <c r="H468" s="230">
        <v>26.867999999999999</v>
      </c>
      <c r="I468" s="231"/>
      <c r="J468" s="227"/>
      <c r="K468" s="227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152</v>
      </c>
      <c r="AU468" s="236" t="s">
        <v>146</v>
      </c>
      <c r="AV468" s="13" t="s">
        <v>146</v>
      </c>
      <c r="AW468" s="13" t="s">
        <v>4</v>
      </c>
      <c r="AX468" s="13" t="s">
        <v>77</v>
      </c>
      <c r="AY468" s="236" t="s">
        <v>137</v>
      </c>
    </row>
    <row r="469" s="2" customFormat="1" ht="16.5" customHeight="1">
      <c r="A469" s="40"/>
      <c r="B469" s="41"/>
      <c r="C469" s="206" t="s">
        <v>975</v>
      </c>
      <c r="D469" s="206" t="s">
        <v>140</v>
      </c>
      <c r="E469" s="207" t="s">
        <v>976</v>
      </c>
      <c r="F469" s="208" t="s">
        <v>977</v>
      </c>
      <c r="G469" s="209" t="s">
        <v>336</v>
      </c>
      <c r="H469" s="210">
        <v>0.58399999999999996</v>
      </c>
      <c r="I469" s="211"/>
      <c r="J469" s="212">
        <f>ROUND(I469*H469,2)</f>
        <v>0</v>
      </c>
      <c r="K469" s="208" t="s">
        <v>144</v>
      </c>
      <c r="L469" s="46"/>
      <c r="M469" s="213" t="s">
        <v>19</v>
      </c>
      <c r="N469" s="214" t="s">
        <v>41</v>
      </c>
      <c r="O469" s="86"/>
      <c r="P469" s="215">
        <f>O469*H469</f>
        <v>0</v>
      </c>
      <c r="Q469" s="215">
        <v>0</v>
      </c>
      <c r="R469" s="215">
        <f>Q469*H469</f>
        <v>0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269</v>
      </c>
      <c r="AT469" s="217" t="s">
        <v>140</v>
      </c>
      <c r="AU469" s="217" t="s">
        <v>146</v>
      </c>
      <c r="AY469" s="19" t="s">
        <v>137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146</v>
      </c>
      <c r="BK469" s="218">
        <f>ROUND(I469*H469,2)</f>
        <v>0</v>
      </c>
      <c r="BL469" s="19" t="s">
        <v>269</v>
      </c>
      <c r="BM469" s="217" t="s">
        <v>978</v>
      </c>
    </row>
    <row r="470" s="2" customFormat="1">
      <c r="A470" s="40"/>
      <c r="B470" s="41"/>
      <c r="C470" s="42"/>
      <c r="D470" s="219" t="s">
        <v>148</v>
      </c>
      <c r="E470" s="42"/>
      <c r="F470" s="220" t="s">
        <v>979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148</v>
      </c>
      <c r="AU470" s="19" t="s">
        <v>146</v>
      </c>
    </row>
    <row r="471" s="2" customFormat="1">
      <c r="A471" s="40"/>
      <c r="B471" s="41"/>
      <c r="C471" s="42"/>
      <c r="D471" s="224" t="s">
        <v>150</v>
      </c>
      <c r="E471" s="42"/>
      <c r="F471" s="225" t="s">
        <v>980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150</v>
      </c>
      <c r="AU471" s="19" t="s">
        <v>146</v>
      </c>
    </row>
    <row r="472" s="12" customFormat="1" ht="22.8" customHeight="1">
      <c r="A472" s="12"/>
      <c r="B472" s="190"/>
      <c r="C472" s="191"/>
      <c r="D472" s="192" t="s">
        <v>68</v>
      </c>
      <c r="E472" s="204" t="s">
        <v>981</v>
      </c>
      <c r="F472" s="204" t="s">
        <v>982</v>
      </c>
      <c r="G472" s="191"/>
      <c r="H472" s="191"/>
      <c r="I472" s="194"/>
      <c r="J472" s="205">
        <f>BK472</f>
        <v>0</v>
      </c>
      <c r="K472" s="191"/>
      <c r="L472" s="196"/>
      <c r="M472" s="197"/>
      <c r="N472" s="198"/>
      <c r="O472" s="198"/>
      <c r="P472" s="199">
        <f>SUM(P473:P488)</f>
        <v>0</v>
      </c>
      <c r="Q472" s="198"/>
      <c r="R472" s="199">
        <f>SUM(R473:R488)</f>
        <v>0.0027301000000000001</v>
      </c>
      <c r="S472" s="198"/>
      <c r="T472" s="200">
        <f>SUM(T473:T488)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01" t="s">
        <v>146</v>
      </c>
      <c r="AT472" s="202" t="s">
        <v>68</v>
      </c>
      <c r="AU472" s="202" t="s">
        <v>77</v>
      </c>
      <c r="AY472" s="201" t="s">
        <v>137</v>
      </c>
      <c r="BK472" s="203">
        <f>SUM(BK473:BK488)</f>
        <v>0</v>
      </c>
    </row>
    <row r="473" s="2" customFormat="1" ht="16.5" customHeight="1">
      <c r="A473" s="40"/>
      <c r="B473" s="41"/>
      <c r="C473" s="206" t="s">
        <v>983</v>
      </c>
      <c r="D473" s="206" t="s">
        <v>140</v>
      </c>
      <c r="E473" s="207" t="s">
        <v>984</v>
      </c>
      <c r="F473" s="208" t="s">
        <v>985</v>
      </c>
      <c r="G473" s="209" t="s">
        <v>143</v>
      </c>
      <c r="H473" s="210">
        <v>3.8410000000000002</v>
      </c>
      <c r="I473" s="211"/>
      <c r="J473" s="212">
        <f>ROUND(I473*H473,2)</f>
        <v>0</v>
      </c>
      <c r="K473" s="208" t="s">
        <v>144</v>
      </c>
      <c r="L473" s="46"/>
      <c r="M473" s="213" t="s">
        <v>19</v>
      </c>
      <c r="N473" s="214" t="s">
        <v>41</v>
      </c>
      <c r="O473" s="86"/>
      <c r="P473" s="215">
        <f>O473*H473</f>
        <v>0</v>
      </c>
      <c r="Q473" s="215">
        <v>6.9999999999999994E-05</v>
      </c>
      <c r="R473" s="215">
        <f>Q473*H473</f>
        <v>0.00026886999999999999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269</v>
      </c>
      <c r="AT473" s="217" t="s">
        <v>140</v>
      </c>
      <c r="AU473" s="217" t="s">
        <v>146</v>
      </c>
      <c r="AY473" s="19" t="s">
        <v>137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146</v>
      </c>
      <c r="BK473" s="218">
        <f>ROUND(I473*H473,2)</f>
        <v>0</v>
      </c>
      <c r="BL473" s="19" t="s">
        <v>269</v>
      </c>
      <c r="BM473" s="217" t="s">
        <v>986</v>
      </c>
    </row>
    <row r="474" s="2" customFormat="1">
      <c r="A474" s="40"/>
      <c r="B474" s="41"/>
      <c r="C474" s="42"/>
      <c r="D474" s="219" t="s">
        <v>148</v>
      </c>
      <c r="E474" s="42"/>
      <c r="F474" s="220" t="s">
        <v>987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148</v>
      </c>
      <c r="AU474" s="19" t="s">
        <v>146</v>
      </c>
    </row>
    <row r="475" s="2" customFormat="1">
      <c r="A475" s="40"/>
      <c r="B475" s="41"/>
      <c r="C475" s="42"/>
      <c r="D475" s="224" t="s">
        <v>150</v>
      </c>
      <c r="E475" s="42"/>
      <c r="F475" s="225" t="s">
        <v>988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150</v>
      </c>
      <c r="AU475" s="19" t="s">
        <v>146</v>
      </c>
    </row>
    <row r="476" s="13" customFormat="1">
      <c r="A476" s="13"/>
      <c r="B476" s="226"/>
      <c r="C476" s="227"/>
      <c r="D476" s="219" t="s">
        <v>152</v>
      </c>
      <c r="E476" s="228" t="s">
        <v>19</v>
      </c>
      <c r="F476" s="229" t="s">
        <v>989</v>
      </c>
      <c r="G476" s="227"/>
      <c r="H476" s="230">
        <v>3.8410000000000002</v>
      </c>
      <c r="I476" s="231"/>
      <c r="J476" s="227"/>
      <c r="K476" s="227"/>
      <c r="L476" s="232"/>
      <c r="M476" s="233"/>
      <c r="N476" s="234"/>
      <c r="O476" s="234"/>
      <c r="P476" s="234"/>
      <c r="Q476" s="234"/>
      <c r="R476" s="234"/>
      <c r="S476" s="234"/>
      <c r="T476" s="23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6" t="s">
        <v>152</v>
      </c>
      <c r="AU476" s="236" t="s">
        <v>146</v>
      </c>
      <c r="AV476" s="13" t="s">
        <v>146</v>
      </c>
      <c r="AW476" s="13" t="s">
        <v>31</v>
      </c>
      <c r="AX476" s="13" t="s">
        <v>77</v>
      </c>
      <c r="AY476" s="236" t="s">
        <v>137</v>
      </c>
    </row>
    <row r="477" s="2" customFormat="1" ht="16.5" customHeight="1">
      <c r="A477" s="40"/>
      <c r="B477" s="41"/>
      <c r="C477" s="206" t="s">
        <v>990</v>
      </c>
      <c r="D477" s="206" t="s">
        <v>140</v>
      </c>
      <c r="E477" s="207" t="s">
        <v>991</v>
      </c>
      <c r="F477" s="208" t="s">
        <v>992</v>
      </c>
      <c r="G477" s="209" t="s">
        <v>143</v>
      </c>
      <c r="H477" s="210">
        <v>6.0030000000000001</v>
      </c>
      <c r="I477" s="211"/>
      <c r="J477" s="212">
        <f>ROUND(I477*H477,2)</f>
        <v>0</v>
      </c>
      <c r="K477" s="208" t="s">
        <v>144</v>
      </c>
      <c r="L477" s="46"/>
      <c r="M477" s="213" t="s">
        <v>19</v>
      </c>
      <c r="N477" s="214" t="s">
        <v>41</v>
      </c>
      <c r="O477" s="86"/>
      <c r="P477" s="215">
        <f>O477*H477</f>
        <v>0</v>
      </c>
      <c r="Q477" s="215">
        <v>0.00017000000000000001</v>
      </c>
      <c r="R477" s="215">
        <f>Q477*H477</f>
        <v>0.0010205100000000001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269</v>
      </c>
      <c r="AT477" s="217" t="s">
        <v>140</v>
      </c>
      <c r="AU477" s="217" t="s">
        <v>146</v>
      </c>
      <c r="AY477" s="19" t="s">
        <v>137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146</v>
      </c>
      <c r="BK477" s="218">
        <f>ROUND(I477*H477,2)</f>
        <v>0</v>
      </c>
      <c r="BL477" s="19" t="s">
        <v>269</v>
      </c>
      <c r="BM477" s="217" t="s">
        <v>993</v>
      </c>
    </row>
    <row r="478" s="2" customFormat="1">
      <c r="A478" s="40"/>
      <c r="B478" s="41"/>
      <c r="C478" s="42"/>
      <c r="D478" s="219" t="s">
        <v>148</v>
      </c>
      <c r="E478" s="42"/>
      <c r="F478" s="220" t="s">
        <v>994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148</v>
      </c>
      <c r="AU478" s="19" t="s">
        <v>146</v>
      </c>
    </row>
    <row r="479" s="2" customFormat="1">
      <c r="A479" s="40"/>
      <c r="B479" s="41"/>
      <c r="C479" s="42"/>
      <c r="D479" s="224" t="s">
        <v>150</v>
      </c>
      <c r="E479" s="42"/>
      <c r="F479" s="225" t="s">
        <v>995</v>
      </c>
      <c r="G479" s="42"/>
      <c r="H479" s="42"/>
      <c r="I479" s="221"/>
      <c r="J479" s="42"/>
      <c r="K479" s="42"/>
      <c r="L479" s="46"/>
      <c r="M479" s="222"/>
      <c r="N479" s="22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150</v>
      </c>
      <c r="AU479" s="19" t="s">
        <v>146</v>
      </c>
    </row>
    <row r="480" s="13" customFormat="1">
      <c r="A480" s="13"/>
      <c r="B480" s="226"/>
      <c r="C480" s="227"/>
      <c r="D480" s="219" t="s">
        <v>152</v>
      </c>
      <c r="E480" s="228" t="s">
        <v>19</v>
      </c>
      <c r="F480" s="229" t="s">
        <v>989</v>
      </c>
      <c r="G480" s="227"/>
      <c r="H480" s="230">
        <v>3.8410000000000002</v>
      </c>
      <c r="I480" s="231"/>
      <c r="J480" s="227"/>
      <c r="K480" s="227"/>
      <c r="L480" s="232"/>
      <c r="M480" s="233"/>
      <c r="N480" s="234"/>
      <c r="O480" s="234"/>
      <c r="P480" s="234"/>
      <c r="Q480" s="234"/>
      <c r="R480" s="234"/>
      <c r="S480" s="234"/>
      <c r="T480" s="23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6" t="s">
        <v>152</v>
      </c>
      <c r="AU480" s="236" t="s">
        <v>146</v>
      </c>
      <c r="AV480" s="13" t="s">
        <v>146</v>
      </c>
      <c r="AW480" s="13" t="s">
        <v>31</v>
      </c>
      <c r="AX480" s="13" t="s">
        <v>69</v>
      </c>
      <c r="AY480" s="236" t="s">
        <v>137</v>
      </c>
    </row>
    <row r="481" s="13" customFormat="1">
      <c r="A481" s="13"/>
      <c r="B481" s="226"/>
      <c r="C481" s="227"/>
      <c r="D481" s="219" t="s">
        <v>152</v>
      </c>
      <c r="E481" s="228" t="s">
        <v>19</v>
      </c>
      <c r="F481" s="229" t="s">
        <v>996</v>
      </c>
      <c r="G481" s="227"/>
      <c r="H481" s="230">
        <v>2.1619999999999999</v>
      </c>
      <c r="I481" s="231"/>
      <c r="J481" s="227"/>
      <c r="K481" s="227"/>
      <c r="L481" s="232"/>
      <c r="M481" s="233"/>
      <c r="N481" s="234"/>
      <c r="O481" s="234"/>
      <c r="P481" s="234"/>
      <c r="Q481" s="234"/>
      <c r="R481" s="234"/>
      <c r="S481" s="234"/>
      <c r="T481" s="23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6" t="s">
        <v>152</v>
      </c>
      <c r="AU481" s="236" t="s">
        <v>146</v>
      </c>
      <c r="AV481" s="13" t="s">
        <v>146</v>
      </c>
      <c r="AW481" s="13" t="s">
        <v>31</v>
      </c>
      <c r="AX481" s="13" t="s">
        <v>69</v>
      </c>
      <c r="AY481" s="236" t="s">
        <v>137</v>
      </c>
    </row>
    <row r="482" s="14" customFormat="1">
      <c r="A482" s="14"/>
      <c r="B482" s="237"/>
      <c r="C482" s="238"/>
      <c r="D482" s="219" t="s">
        <v>152</v>
      </c>
      <c r="E482" s="239" t="s">
        <v>19</v>
      </c>
      <c r="F482" s="240" t="s">
        <v>190</v>
      </c>
      <c r="G482" s="238"/>
      <c r="H482" s="241">
        <v>6.0030000000000001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7" t="s">
        <v>152</v>
      </c>
      <c r="AU482" s="247" t="s">
        <v>146</v>
      </c>
      <c r="AV482" s="14" t="s">
        <v>145</v>
      </c>
      <c r="AW482" s="14" t="s">
        <v>31</v>
      </c>
      <c r="AX482" s="14" t="s">
        <v>77</v>
      </c>
      <c r="AY482" s="247" t="s">
        <v>137</v>
      </c>
    </row>
    <row r="483" s="2" customFormat="1" ht="16.5" customHeight="1">
      <c r="A483" s="40"/>
      <c r="B483" s="41"/>
      <c r="C483" s="206" t="s">
        <v>997</v>
      </c>
      <c r="D483" s="206" t="s">
        <v>140</v>
      </c>
      <c r="E483" s="207" t="s">
        <v>998</v>
      </c>
      <c r="F483" s="208" t="s">
        <v>999</v>
      </c>
      <c r="G483" s="209" t="s">
        <v>143</v>
      </c>
      <c r="H483" s="210">
        <v>6.0030000000000001</v>
      </c>
      <c r="I483" s="211"/>
      <c r="J483" s="212">
        <f>ROUND(I483*H483,2)</f>
        <v>0</v>
      </c>
      <c r="K483" s="208" t="s">
        <v>144</v>
      </c>
      <c r="L483" s="46"/>
      <c r="M483" s="213" t="s">
        <v>19</v>
      </c>
      <c r="N483" s="214" t="s">
        <v>41</v>
      </c>
      <c r="O483" s="86"/>
      <c r="P483" s="215">
        <f>O483*H483</f>
        <v>0</v>
      </c>
      <c r="Q483" s="215">
        <v>0.00012</v>
      </c>
      <c r="R483" s="215">
        <f>Q483*H483</f>
        <v>0.00072036000000000008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269</v>
      </c>
      <c r="AT483" s="217" t="s">
        <v>140</v>
      </c>
      <c r="AU483" s="217" t="s">
        <v>146</v>
      </c>
      <c r="AY483" s="19" t="s">
        <v>137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146</v>
      </c>
      <c r="BK483" s="218">
        <f>ROUND(I483*H483,2)</f>
        <v>0</v>
      </c>
      <c r="BL483" s="19" t="s">
        <v>269</v>
      </c>
      <c r="BM483" s="217" t="s">
        <v>1000</v>
      </c>
    </row>
    <row r="484" s="2" customFormat="1">
      <c r="A484" s="40"/>
      <c r="B484" s="41"/>
      <c r="C484" s="42"/>
      <c r="D484" s="219" t="s">
        <v>148</v>
      </c>
      <c r="E484" s="42"/>
      <c r="F484" s="220" t="s">
        <v>1001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148</v>
      </c>
      <c r="AU484" s="19" t="s">
        <v>146</v>
      </c>
    </row>
    <row r="485" s="2" customFormat="1">
      <c r="A485" s="40"/>
      <c r="B485" s="41"/>
      <c r="C485" s="42"/>
      <c r="D485" s="224" t="s">
        <v>150</v>
      </c>
      <c r="E485" s="42"/>
      <c r="F485" s="225" t="s">
        <v>1002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150</v>
      </c>
      <c r="AU485" s="19" t="s">
        <v>146</v>
      </c>
    </row>
    <row r="486" s="2" customFormat="1" ht="16.5" customHeight="1">
      <c r="A486" s="40"/>
      <c r="B486" s="41"/>
      <c r="C486" s="206" t="s">
        <v>1003</v>
      </c>
      <c r="D486" s="206" t="s">
        <v>140</v>
      </c>
      <c r="E486" s="207" t="s">
        <v>1004</v>
      </c>
      <c r="F486" s="208" t="s">
        <v>1005</v>
      </c>
      <c r="G486" s="209" t="s">
        <v>143</v>
      </c>
      <c r="H486" s="210">
        <v>6.0030000000000001</v>
      </c>
      <c r="I486" s="211"/>
      <c r="J486" s="212">
        <f>ROUND(I486*H486,2)</f>
        <v>0</v>
      </c>
      <c r="K486" s="208" t="s">
        <v>144</v>
      </c>
      <c r="L486" s="46"/>
      <c r="M486" s="213" t="s">
        <v>19</v>
      </c>
      <c r="N486" s="214" t="s">
        <v>41</v>
      </c>
      <c r="O486" s="86"/>
      <c r="P486" s="215">
        <f>O486*H486</f>
        <v>0</v>
      </c>
      <c r="Q486" s="215">
        <v>0.00012</v>
      </c>
      <c r="R486" s="215">
        <f>Q486*H486</f>
        <v>0.00072036000000000008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269</v>
      </c>
      <c r="AT486" s="217" t="s">
        <v>140</v>
      </c>
      <c r="AU486" s="217" t="s">
        <v>146</v>
      </c>
      <c r="AY486" s="19" t="s">
        <v>137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146</v>
      </c>
      <c r="BK486" s="218">
        <f>ROUND(I486*H486,2)</f>
        <v>0</v>
      </c>
      <c r="BL486" s="19" t="s">
        <v>269</v>
      </c>
      <c r="BM486" s="217" t="s">
        <v>1006</v>
      </c>
    </row>
    <row r="487" s="2" customFormat="1">
      <c r="A487" s="40"/>
      <c r="B487" s="41"/>
      <c r="C487" s="42"/>
      <c r="D487" s="219" t="s">
        <v>148</v>
      </c>
      <c r="E487" s="42"/>
      <c r="F487" s="220" t="s">
        <v>1007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148</v>
      </c>
      <c r="AU487" s="19" t="s">
        <v>146</v>
      </c>
    </row>
    <row r="488" s="2" customFormat="1">
      <c r="A488" s="40"/>
      <c r="B488" s="41"/>
      <c r="C488" s="42"/>
      <c r="D488" s="224" t="s">
        <v>150</v>
      </c>
      <c r="E488" s="42"/>
      <c r="F488" s="225" t="s">
        <v>1008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150</v>
      </c>
      <c r="AU488" s="19" t="s">
        <v>146</v>
      </c>
    </row>
    <row r="489" s="12" customFormat="1" ht="22.8" customHeight="1">
      <c r="A489" s="12"/>
      <c r="B489" s="190"/>
      <c r="C489" s="191"/>
      <c r="D489" s="192" t="s">
        <v>68</v>
      </c>
      <c r="E489" s="204" t="s">
        <v>1009</v>
      </c>
      <c r="F489" s="204" t="s">
        <v>1010</v>
      </c>
      <c r="G489" s="191"/>
      <c r="H489" s="191"/>
      <c r="I489" s="194"/>
      <c r="J489" s="205">
        <f>BK489</f>
        <v>0</v>
      </c>
      <c r="K489" s="191"/>
      <c r="L489" s="196"/>
      <c r="M489" s="197"/>
      <c r="N489" s="198"/>
      <c r="O489" s="198"/>
      <c r="P489" s="199">
        <f>SUM(P490:P521)</f>
        <v>0</v>
      </c>
      <c r="Q489" s="198"/>
      <c r="R489" s="199">
        <f>SUM(R490:R521)</f>
        <v>0.33066368000000002</v>
      </c>
      <c r="S489" s="198"/>
      <c r="T489" s="200">
        <f>SUM(T490:T521)</f>
        <v>0.05681742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1" t="s">
        <v>146</v>
      </c>
      <c r="AT489" s="202" t="s">
        <v>68</v>
      </c>
      <c r="AU489" s="202" t="s">
        <v>77</v>
      </c>
      <c r="AY489" s="201" t="s">
        <v>137</v>
      </c>
      <c r="BK489" s="203">
        <f>SUM(BK490:BK521)</f>
        <v>0</v>
      </c>
    </row>
    <row r="490" s="2" customFormat="1" ht="16.5" customHeight="1">
      <c r="A490" s="40"/>
      <c r="B490" s="41"/>
      <c r="C490" s="206" t="s">
        <v>1011</v>
      </c>
      <c r="D490" s="206" t="s">
        <v>140</v>
      </c>
      <c r="E490" s="207" t="s">
        <v>1012</v>
      </c>
      <c r="F490" s="208" t="s">
        <v>1013</v>
      </c>
      <c r="G490" s="209" t="s">
        <v>143</v>
      </c>
      <c r="H490" s="210">
        <v>183.28200000000001</v>
      </c>
      <c r="I490" s="211"/>
      <c r="J490" s="212">
        <f>ROUND(I490*H490,2)</f>
        <v>0</v>
      </c>
      <c r="K490" s="208" t="s">
        <v>144</v>
      </c>
      <c r="L490" s="46"/>
      <c r="M490" s="213" t="s">
        <v>19</v>
      </c>
      <c r="N490" s="214" t="s">
        <v>41</v>
      </c>
      <c r="O490" s="86"/>
      <c r="P490" s="215">
        <f>O490*H490</f>
        <v>0</v>
      </c>
      <c r="Q490" s="215">
        <v>0.001</v>
      </c>
      <c r="R490" s="215">
        <f>Q490*H490</f>
        <v>0.18328200000000003</v>
      </c>
      <c r="S490" s="215">
        <v>0.00031</v>
      </c>
      <c r="T490" s="216">
        <f>S490*H490</f>
        <v>0.05681742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269</v>
      </c>
      <c r="AT490" s="217" t="s">
        <v>140</v>
      </c>
      <c r="AU490" s="217" t="s">
        <v>146</v>
      </c>
      <c r="AY490" s="19" t="s">
        <v>137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146</v>
      </c>
      <c r="BK490" s="218">
        <f>ROUND(I490*H490,2)</f>
        <v>0</v>
      </c>
      <c r="BL490" s="19" t="s">
        <v>269</v>
      </c>
      <c r="BM490" s="217" t="s">
        <v>1014</v>
      </c>
    </row>
    <row r="491" s="2" customFormat="1">
      <c r="A491" s="40"/>
      <c r="B491" s="41"/>
      <c r="C491" s="42"/>
      <c r="D491" s="219" t="s">
        <v>148</v>
      </c>
      <c r="E491" s="42"/>
      <c r="F491" s="220" t="s">
        <v>1015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148</v>
      </c>
      <c r="AU491" s="19" t="s">
        <v>146</v>
      </c>
    </row>
    <row r="492" s="2" customFormat="1">
      <c r="A492" s="40"/>
      <c r="B492" s="41"/>
      <c r="C492" s="42"/>
      <c r="D492" s="224" t="s">
        <v>150</v>
      </c>
      <c r="E492" s="42"/>
      <c r="F492" s="225" t="s">
        <v>1016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150</v>
      </c>
      <c r="AU492" s="19" t="s">
        <v>146</v>
      </c>
    </row>
    <row r="493" s="13" customFormat="1">
      <c r="A493" s="13"/>
      <c r="B493" s="226"/>
      <c r="C493" s="227"/>
      <c r="D493" s="219" t="s">
        <v>152</v>
      </c>
      <c r="E493" s="228" t="s">
        <v>19</v>
      </c>
      <c r="F493" s="229" t="s">
        <v>1017</v>
      </c>
      <c r="G493" s="227"/>
      <c r="H493" s="230">
        <v>85.5</v>
      </c>
      <c r="I493" s="231"/>
      <c r="J493" s="227"/>
      <c r="K493" s="227"/>
      <c r="L493" s="232"/>
      <c r="M493" s="233"/>
      <c r="N493" s="234"/>
      <c r="O493" s="234"/>
      <c r="P493" s="234"/>
      <c r="Q493" s="234"/>
      <c r="R493" s="234"/>
      <c r="S493" s="234"/>
      <c r="T493" s="23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6" t="s">
        <v>152</v>
      </c>
      <c r="AU493" s="236" t="s">
        <v>146</v>
      </c>
      <c r="AV493" s="13" t="s">
        <v>146</v>
      </c>
      <c r="AW493" s="13" t="s">
        <v>31</v>
      </c>
      <c r="AX493" s="13" t="s">
        <v>69</v>
      </c>
      <c r="AY493" s="236" t="s">
        <v>137</v>
      </c>
    </row>
    <row r="494" s="13" customFormat="1">
      <c r="A494" s="13"/>
      <c r="B494" s="226"/>
      <c r="C494" s="227"/>
      <c r="D494" s="219" t="s">
        <v>152</v>
      </c>
      <c r="E494" s="228" t="s">
        <v>19</v>
      </c>
      <c r="F494" s="229" t="s">
        <v>1018</v>
      </c>
      <c r="G494" s="227"/>
      <c r="H494" s="230">
        <v>44.938000000000002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152</v>
      </c>
      <c r="AU494" s="236" t="s">
        <v>146</v>
      </c>
      <c r="AV494" s="13" t="s">
        <v>146</v>
      </c>
      <c r="AW494" s="13" t="s">
        <v>31</v>
      </c>
      <c r="AX494" s="13" t="s">
        <v>69</v>
      </c>
      <c r="AY494" s="236" t="s">
        <v>137</v>
      </c>
    </row>
    <row r="495" s="13" customFormat="1">
      <c r="A495" s="13"/>
      <c r="B495" s="226"/>
      <c r="C495" s="227"/>
      <c r="D495" s="219" t="s">
        <v>152</v>
      </c>
      <c r="E495" s="228" t="s">
        <v>19</v>
      </c>
      <c r="F495" s="229" t="s">
        <v>1019</v>
      </c>
      <c r="G495" s="227"/>
      <c r="H495" s="230">
        <v>13.006</v>
      </c>
      <c r="I495" s="231"/>
      <c r="J495" s="227"/>
      <c r="K495" s="227"/>
      <c r="L495" s="232"/>
      <c r="M495" s="233"/>
      <c r="N495" s="234"/>
      <c r="O495" s="234"/>
      <c r="P495" s="234"/>
      <c r="Q495" s="234"/>
      <c r="R495" s="234"/>
      <c r="S495" s="234"/>
      <c r="T495" s="23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6" t="s">
        <v>152</v>
      </c>
      <c r="AU495" s="236" t="s">
        <v>146</v>
      </c>
      <c r="AV495" s="13" t="s">
        <v>146</v>
      </c>
      <c r="AW495" s="13" t="s">
        <v>31</v>
      </c>
      <c r="AX495" s="13" t="s">
        <v>69</v>
      </c>
      <c r="AY495" s="236" t="s">
        <v>137</v>
      </c>
    </row>
    <row r="496" s="13" customFormat="1">
      <c r="A496" s="13"/>
      <c r="B496" s="226"/>
      <c r="C496" s="227"/>
      <c r="D496" s="219" t="s">
        <v>152</v>
      </c>
      <c r="E496" s="228" t="s">
        <v>19</v>
      </c>
      <c r="F496" s="229" t="s">
        <v>1020</v>
      </c>
      <c r="G496" s="227"/>
      <c r="H496" s="230">
        <v>6.8849999999999998</v>
      </c>
      <c r="I496" s="231"/>
      <c r="J496" s="227"/>
      <c r="K496" s="227"/>
      <c r="L496" s="232"/>
      <c r="M496" s="233"/>
      <c r="N496" s="234"/>
      <c r="O496" s="234"/>
      <c r="P496" s="234"/>
      <c r="Q496" s="234"/>
      <c r="R496" s="234"/>
      <c r="S496" s="234"/>
      <c r="T496" s="23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6" t="s">
        <v>152</v>
      </c>
      <c r="AU496" s="236" t="s">
        <v>146</v>
      </c>
      <c r="AV496" s="13" t="s">
        <v>146</v>
      </c>
      <c r="AW496" s="13" t="s">
        <v>31</v>
      </c>
      <c r="AX496" s="13" t="s">
        <v>69</v>
      </c>
      <c r="AY496" s="236" t="s">
        <v>137</v>
      </c>
    </row>
    <row r="497" s="13" customFormat="1">
      <c r="A497" s="13"/>
      <c r="B497" s="226"/>
      <c r="C497" s="227"/>
      <c r="D497" s="219" t="s">
        <v>152</v>
      </c>
      <c r="E497" s="228" t="s">
        <v>19</v>
      </c>
      <c r="F497" s="229" t="s">
        <v>1021</v>
      </c>
      <c r="G497" s="227"/>
      <c r="H497" s="230">
        <v>12.757999999999999</v>
      </c>
      <c r="I497" s="231"/>
      <c r="J497" s="227"/>
      <c r="K497" s="227"/>
      <c r="L497" s="232"/>
      <c r="M497" s="233"/>
      <c r="N497" s="234"/>
      <c r="O497" s="234"/>
      <c r="P497" s="234"/>
      <c r="Q497" s="234"/>
      <c r="R497" s="234"/>
      <c r="S497" s="234"/>
      <c r="T497" s="23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6" t="s">
        <v>152</v>
      </c>
      <c r="AU497" s="236" t="s">
        <v>146</v>
      </c>
      <c r="AV497" s="13" t="s">
        <v>146</v>
      </c>
      <c r="AW497" s="13" t="s">
        <v>31</v>
      </c>
      <c r="AX497" s="13" t="s">
        <v>69</v>
      </c>
      <c r="AY497" s="236" t="s">
        <v>137</v>
      </c>
    </row>
    <row r="498" s="13" customFormat="1">
      <c r="A498" s="13"/>
      <c r="B498" s="226"/>
      <c r="C498" s="227"/>
      <c r="D498" s="219" t="s">
        <v>152</v>
      </c>
      <c r="E498" s="228" t="s">
        <v>19</v>
      </c>
      <c r="F498" s="229" t="s">
        <v>1022</v>
      </c>
      <c r="G498" s="227"/>
      <c r="H498" s="230">
        <v>20.195</v>
      </c>
      <c r="I498" s="231"/>
      <c r="J498" s="227"/>
      <c r="K498" s="227"/>
      <c r="L498" s="232"/>
      <c r="M498" s="233"/>
      <c r="N498" s="234"/>
      <c r="O498" s="234"/>
      <c r="P498" s="234"/>
      <c r="Q498" s="234"/>
      <c r="R498" s="234"/>
      <c r="S498" s="234"/>
      <c r="T498" s="23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6" t="s">
        <v>152</v>
      </c>
      <c r="AU498" s="236" t="s">
        <v>146</v>
      </c>
      <c r="AV498" s="13" t="s">
        <v>146</v>
      </c>
      <c r="AW498" s="13" t="s">
        <v>31</v>
      </c>
      <c r="AX498" s="13" t="s">
        <v>69</v>
      </c>
      <c r="AY498" s="236" t="s">
        <v>137</v>
      </c>
    </row>
    <row r="499" s="14" customFormat="1">
      <c r="A499" s="14"/>
      <c r="B499" s="237"/>
      <c r="C499" s="238"/>
      <c r="D499" s="219" t="s">
        <v>152</v>
      </c>
      <c r="E499" s="239" t="s">
        <v>19</v>
      </c>
      <c r="F499" s="240" t="s">
        <v>190</v>
      </c>
      <c r="G499" s="238"/>
      <c r="H499" s="241">
        <v>183.28200000000001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7" t="s">
        <v>152</v>
      </c>
      <c r="AU499" s="247" t="s">
        <v>146</v>
      </c>
      <c r="AV499" s="14" t="s">
        <v>145</v>
      </c>
      <c r="AW499" s="14" t="s">
        <v>31</v>
      </c>
      <c r="AX499" s="14" t="s">
        <v>77</v>
      </c>
      <c r="AY499" s="247" t="s">
        <v>137</v>
      </c>
    </row>
    <row r="500" s="2" customFormat="1" ht="16.5" customHeight="1">
      <c r="A500" s="40"/>
      <c r="B500" s="41"/>
      <c r="C500" s="206" t="s">
        <v>1023</v>
      </c>
      <c r="D500" s="206" t="s">
        <v>140</v>
      </c>
      <c r="E500" s="207" t="s">
        <v>1024</v>
      </c>
      <c r="F500" s="208" t="s">
        <v>1025</v>
      </c>
      <c r="G500" s="209" t="s">
        <v>143</v>
      </c>
      <c r="H500" s="210">
        <v>183.28200000000001</v>
      </c>
      <c r="I500" s="211"/>
      <c r="J500" s="212">
        <f>ROUND(I500*H500,2)</f>
        <v>0</v>
      </c>
      <c r="K500" s="208" t="s">
        <v>144</v>
      </c>
      <c r="L500" s="46"/>
      <c r="M500" s="213" t="s">
        <v>19</v>
      </c>
      <c r="N500" s="214" t="s">
        <v>41</v>
      </c>
      <c r="O500" s="86"/>
      <c r="P500" s="215">
        <f>O500*H500</f>
        <v>0</v>
      </c>
      <c r="Q500" s="215">
        <v>0</v>
      </c>
      <c r="R500" s="215">
        <f>Q500*H500</f>
        <v>0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269</v>
      </c>
      <c r="AT500" s="217" t="s">
        <v>140</v>
      </c>
      <c r="AU500" s="217" t="s">
        <v>146</v>
      </c>
      <c r="AY500" s="19" t="s">
        <v>137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146</v>
      </c>
      <c r="BK500" s="218">
        <f>ROUND(I500*H500,2)</f>
        <v>0</v>
      </c>
      <c r="BL500" s="19" t="s">
        <v>269</v>
      </c>
      <c r="BM500" s="217" t="s">
        <v>1026</v>
      </c>
    </row>
    <row r="501" s="2" customFormat="1">
      <c r="A501" s="40"/>
      <c r="B501" s="41"/>
      <c r="C501" s="42"/>
      <c r="D501" s="219" t="s">
        <v>148</v>
      </c>
      <c r="E501" s="42"/>
      <c r="F501" s="220" t="s">
        <v>1027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148</v>
      </c>
      <c r="AU501" s="19" t="s">
        <v>146</v>
      </c>
    </row>
    <row r="502" s="2" customFormat="1">
      <c r="A502" s="40"/>
      <c r="B502" s="41"/>
      <c r="C502" s="42"/>
      <c r="D502" s="224" t="s">
        <v>150</v>
      </c>
      <c r="E502" s="42"/>
      <c r="F502" s="225" t="s">
        <v>1028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150</v>
      </c>
      <c r="AU502" s="19" t="s">
        <v>146</v>
      </c>
    </row>
    <row r="503" s="2" customFormat="1" ht="16.5" customHeight="1">
      <c r="A503" s="40"/>
      <c r="B503" s="41"/>
      <c r="C503" s="206" t="s">
        <v>1029</v>
      </c>
      <c r="D503" s="206" t="s">
        <v>140</v>
      </c>
      <c r="E503" s="207" t="s">
        <v>1030</v>
      </c>
      <c r="F503" s="208" t="s">
        <v>1031</v>
      </c>
      <c r="G503" s="209" t="s">
        <v>143</v>
      </c>
      <c r="H503" s="210">
        <v>183.28200000000001</v>
      </c>
      <c r="I503" s="211"/>
      <c r="J503" s="212">
        <f>ROUND(I503*H503,2)</f>
        <v>0</v>
      </c>
      <c r="K503" s="208" t="s">
        <v>144</v>
      </c>
      <c r="L503" s="46"/>
      <c r="M503" s="213" t="s">
        <v>19</v>
      </c>
      <c r="N503" s="214" t="s">
        <v>41</v>
      </c>
      <c r="O503" s="86"/>
      <c r="P503" s="215">
        <f>O503*H503</f>
        <v>0</v>
      </c>
      <c r="Q503" s="215">
        <v>3.0000000000000001E-05</v>
      </c>
      <c r="R503" s="215">
        <f>Q503*H503</f>
        <v>0.0054984600000000002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269</v>
      </c>
      <c r="AT503" s="217" t="s">
        <v>140</v>
      </c>
      <c r="AU503" s="217" t="s">
        <v>146</v>
      </c>
      <c r="AY503" s="19" t="s">
        <v>137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146</v>
      </c>
      <c r="BK503" s="218">
        <f>ROUND(I503*H503,2)</f>
        <v>0</v>
      </c>
      <c r="BL503" s="19" t="s">
        <v>269</v>
      </c>
      <c r="BM503" s="217" t="s">
        <v>1032</v>
      </c>
    </row>
    <row r="504" s="2" customFormat="1">
      <c r="A504" s="40"/>
      <c r="B504" s="41"/>
      <c r="C504" s="42"/>
      <c r="D504" s="219" t="s">
        <v>148</v>
      </c>
      <c r="E504" s="42"/>
      <c r="F504" s="220" t="s">
        <v>1033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148</v>
      </c>
      <c r="AU504" s="19" t="s">
        <v>146</v>
      </c>
    </row>
    <row r="505" s="2" customFormat="1">
      <c r="A505" s="40"/>
      <c r="B505" s="41"/>
      <c r="C505" s="42"/>
      <c r="D505" s="224" t="s">
        <v>150</v>
      </c>
      <c r="E505" s="42"/>
      <c r="F505" s="225" t="s">
        <v>1034</v>
      </c>
      <c r="G505" s="42"/>
      <c r="H505" s="42"/>
      <c r="I505" s="221"/>
      <c r="J505" s="42"/>
      <c r="K505" s="42"/>
      <c r="L505" s="46"/>
      <c r="M505" s="222"/>
      <c r="N505" s="22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150</v>
      </c>
      <c r="AU505" s="19" t="s">
        <v>146</v>
      </c>
    </row>
    <row r="506" s="2" customFormat="1" ht="16.5" customHeight="1">
      <c r="A506" s="40"/>
      <c r="B506" s="41"/>
      <c r="C506" s="206" t="s">
        <v>1035</v>
      </c>
      <c r="D506" s="206" t="s">
        <v>140</v>
      </c>
      <c r="E506" s="207" t="s">
        <v>1036</v>
      </c>
      <c r="F506" s="208" t="s">
        <v>1037</v>
      </c>
      <c r="G506" s="209" t="s">
        <v>143</v>
      </c>
      <c r="H506" s="210">
        <v>183.28200000000001</v>
      </c>
      <c r="I506" s="211"/>
      <c r="J506" s="212">
        <f>ROUND(I506*H506,2)</f>
        <v>0</v>
      </c>
      <c r="K506" s="208" t="s">
        <v>144</v>
      </c>
      <c r="L506" s="46"/>
      <c r="M506" s="213" t="s">
        <v>19</v>
      </c>
      <c r="N506" s="214" t="s">
        <v>41</v>
      </c>
      <c r="O506" s="86"/>
      <c r="P506" s="215">
        <f>O506*H506</f>
        <v>0</v>
      </c>
      <c r="Q506" s="215">
        <v>0.00025000000000000001</v>
      </c>
      <c r="R506" s="215">
        <f>Q506*H506</f>
        <v>0.045820500000000007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269</v>
      </c>
      <c r="AT506" s="217" t="s">
        <v>140</v>
      </c>
      <c r="AU506" s="217" t="s">
        <v>146</v>
      </c>
      <c r="AY506" s="19" t="s">
        <v>137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146</v>
      </c>
      <c r="BK506" s="218">
        <f>ROUND(I506*H506,2)</f>
        <v>0</v>
      </c>
      <c r="BL506" s="19" t="s">
        <v>269</v>
      </c>
      <c r="BM506" s="217" t="s">
        <v>1038</v>
      </c>
    </row>
    <row r="507" s="2" customFormat="1">
      <c r="A507" s="40"/>
      <c r="B507" s="41"/>
      <c r="C507" s="42"/>
      <c r="D507" s="219" t="s">
        <v>148</v>
      </c>
      <c r="E507" s="42"/>
      <c r="F507" s="220" t="s">
        <v>1039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148</v>
      </c>
      <c r="AU507" s="19" t="s">
        <v>146</v>
      </c>
    </row>
    <row r="508" s="2" customFormat="1">
      <c r="A508" s="40"/>
      <c r="B508" s="41"/>
      <c r="C508" s="42"/>
      <c r="D508" s="224" t="s">
        <v>150</v>
      </c>
      <c r="E508" s="42"/>
      <c r="F508" s="225" t="s">
        <v>1040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150</v>
      </c>
      <c r="AU508" s="19" t="s">
        <v>146</v>
      </c>
    </row>
    <row r="509" s="2" customFormat="1" ht="16.5" customHeight="1">
      <c r="A509" s="40"/>
      <c r="B509" s="41"/>
      <c r="C509" s="206" t="s">
        <v>1041</v>
      </c>
      <c r="D509" s="206" t="s">
        <v>140</v>
      </c>
      <c r="E509" s="207" t="s">
        <v>1042</v>
      </c>
      <c r="F509" s="208" t="s">
        <v>1043</v>
      </c>
      <c r="G509" s="209" t="s">
        <v>143</v>
      </c>
      <c r="H509" s="210">
        <v>369.47199999999998</v>
      </c>
      <c r="I509" s="211"/>
      <c r="J509" s="212">
        <f>ROUND(I509*H509,2)</f>
        <v>0</v>
      </c>
      <c r="K509" s="208" t="s">
        <v>144</v>
      </c>
      <c r="L509" s="46"/>
      <c r="M509" s="213" t="s">
        <v>19</v>
      </c>
      <c r="N509" s="214" t="s">
        <v>41</v>
      </c>
      <c r="O509" s="86"/>
      <c r="P509" s="215">
        <f>O509*H509</f>
        <v>0</v>
      </c>
      <c r="Q509" s="215">
        <v>0.00025999999999999998</v>
      </c>
      <c r="R509" s="215">
        <f>Q509*H509</f>
        <v>0.09606271999999999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269</v>
      </c>
      <c r="AT509" s="217" t="s">
        <v>140</v>
      </c>
      <c r="AU509" s="217" t="s">
        <v>146</v>
      </c>
      <c r="AY509" s="19" t="s">
        <v>137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9" t="s">
        <v>146</v>
      </c>
      <c r="BK509" s="218">
        <f>ROUND(I509*H509,2)</f>
        <v>0</v>
      </c>
      <c r="BL509" s="19" t="s">
        <v>269</v>
      </c>
      <c r="BM509" s="217" t="s">
        <v>1044</v>
      </c>
    </row>
    <row r="510" s="2" customFormat="1">
      <c r="A510" s="40"/>
      <c r="B510" s="41"/>
      <c r="C510" s="42"/>
      <c r="D510" s="219" t="s">
        <v>148</v>
      </c>
      <c r="E510" s="42"/>
      <c r="F510" s="220" t="s">
        <v>1045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148</v>
      </c>
      <c r="AU510" s="19" t="s">
        <v>146</v>
      </c>
    </row>
    <row r="511" s="2" customFormat="1">
      <c r="A511" s="40"/>
      <c r="B511" s="41"/>
      <c r="C511" s="42"/>
      <c r="D511" s="224" t="s">
        <v>150</v>
      </c>
      <c r="E511" s="42"/>
      <c r="F511" s="225" t="s">
        <v>1046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150</v>
      </c>
      <c r="AU511" s="19" t="s">
        <v>146</v>
      </c>
    </row>
    <row r="512" s="13" customFormat="1">
      <c r="A512" s="13"/>
      <c r="B512" s="226"/>
      <c r="C512" s="227"/>
      <c r="D512" s="219" t="s">
        <v>152</v>
      </c>
      <c r="E512" s="228" t="s">
        <v>19</v>
      </c>
      <c r="F512" s="229" t="s">
        <v>1017</v>
      </c>
      <c r="G512" s="227"/>
      <c r="H512" s="230">
        <v>85.5</v>
      </c>
      <c r="I512" s="231"/>
      <c r="J512" s="227"/>
      <c r="K512" s="227"/>
      <c r="L512" s="232"/>
      <c r="M512" s="233"/>
      <c r="N512" s="234"/>
      <c r="O512" s="234"/>
      <c r="P512" s="234"/>
      <c r="Q512" s="234"/>
      <c r="R512" s="234"/>
      <c r="S512" s="234"/>
      <c r="T512" s="23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6" t="s">
        <v>152</v>
      </c>
      <c r="AU512" s="236" t="s">
        <v>146</v>
      </c>
      <c r="AV512" s="13" t="s">
        <v>146</v>
      </c>
      <c r="AW512" s="13" t="s">
        <v>31</v>
      </c>
      <c r="AX512" s="13" t="s">
        <v>69</v>
      </c>
      <c r="AY512" s="236" t="s">
        <v>137</v>
      </c>
    </row>
    <row r="513" s="13" customFormat="1">
      <c r="A513" s="13"/>
      <c r="B513" s="226"/>
      <c r="C513" s="227"/>
      <c r="D513" s="219" t="s">
        <v>152</v>
      </c>
      <c r="E513" s="228" t="s">
        <v>19</v>
      </c>
      <c r="F513" s="229" t="s">
        <v>1018</v>
      </c>
      <c r="G513" s="227"/>
      <c r="H513" s="230">
        <v>44.938000000000002</v>
      </c>
      <c r="I513" s="231"/>
      <c r="J513" s="227"/>
      <c r="K513" s="227"/>
      <c r="L513" s="232"/>
      <c r="M513" s="233"/>
      <c r="N513" s="234"/>
      <c r="O513" s="234"/>
      <c r="P513" s="234"/>
      <c r="Q513" s="234"/>
      <c r="R513" s="234"/>
      <c r="S513" s="234"/>
      <c r="T513" s="23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6" t="s">
        <v>152</v>
      </c>
      <c r="AU513" s="236" t="s">
        <v>146</v>
      </c>
      <c r="AV513" s="13" t="s">
        <v>146</v>
      </c>
      <c r="AW513" s="13" t="s">
        <v>31</v>
      </c>
      <c r="AX513" s="13" t="s">
        <v>69</v>
      </c>
      <c r="AY513" s="236" t="s">
        <v>137</v>
      </c>
    </row>
    <row r="514" s="13" customFormat="1">
      <c r="A514" s="13"/>
      <c r="B514" s="226"/>
      <c r="C514" s="227"/>
      <c r="D514" s="219" t="s">
        <v>152</v>
      </c>
      <c r="E514" s="228" t="s">
        <v>19</v>
      </c>
      <c r="F514" s="229" t="s">
        <v>1019</v>
      </c>
      <c r="G514" s="227"/>
      <c r="H514" s="230">
        <v>13.006</v>
      </c>
      <c r="I514" s="231"/>
      <c r="J514" s="227"/>
      <c r="K514" s="227"/>
      <c r="L514" s="232"/>
      <c r="M514" s="233"/>
      <c r="N514" s="234"/>
      <c r="O514" s="234"/>
      <c r="P514" s="234"/>
      <c r="Q514" s="234"/>
      <c r="R514" s="234"/>
      <c r="S514" s="234"/>
      <c r="T514" s="23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6" t="s">
        <v>152</v>
      </c>
      <c r="AU514" s="236" t="s">
        <v>146</v>
      </c>
      <c r="AV514" s="13" t="s">
        <v>146</v>
      </c>
      <c r="AW514" s="13" t="s">
        <v>31</v>
      </c>
      <c r="AX514" s="13" t="s">
        <v>69</v>
      </c>
      <c r="AY514" s="236" t="s">
        <v>137</v>
      </c>
    </row>
    <row r="515" s="13" customFormat="1">
      <c r="A515" s="13"/>
      <c r="B515" s="226"/>
      <c r="C515" s="227"/>
      <c r="D515" s="219" t="s">
        <v>152</v>
      </c>
      <c r="E515" s="228" t="s">
        <v>19</v>
      </c>
      <c r="F515" s="229" t="s">
        <v>1020</v>
      </c>
      <c r="G515" s="227"/>
      <c r="H515" s="230">
        <v>6.8849999999999998</v>
      </c>
      <c r="I515" s="231"/>
      <c r="J515" s="227"/>
      <c r="K515" s="227"/>
      <c r="L515" s="232"/>
      <c r="M515" s="233"/>
      <c r="N515" s="234"/>
      <c r="O515" s="234"/>
      <c r="P515" s="234"/>
      <c r="Q515" s="234"/>
      <c r="R515" s="234"/>
      <c r="S515" s="234"/>
      <c r="T515" s="235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6" t="s">
        <v>152</v>
      </c>
      <c r="AU515" s="236" t="s">
        <v>146</v>
      </c>
      <c r="AV515" s="13" t="s">
        <v>146</v>
      </c>
      <c r="AW515" s="13" t="s">
        <v>31</v>
      </c>
      <c r="AX515" s="13" t="s">
        <v>69</v>
      </c>
      <c r="AY515" s="236" t="s">
        <v>137</v>
      </c>
    </row>
    <row r="516" s="13" customFormat="1">
      <c r="A516" s="13"/>
      <c r="B516" s="226"/>
      <c r="C516" s="227"/>
      <c r="D516" s="219" t="s">
        <v>152</v>
      </c>
      <c r="E516" s="228" t="s">
        <v>19</v>
      </c>
      <c r="F516" s="229" t="s">
        <v>1021</v>
      </c>
      <c r="G516" s="227"/>
      <c r="H516" s="230">
        <v>12.757999999999999</v>
      </c>
      <c r="I516" s="231"/>
      <c r="J516" s="227"/>
      <c r="K516" s="227"/>
      <c r="L516" s="232"/>
      <c r="M516" s="233"/>
      <c r="N516" s="234"/>
      <c r="O516" s="234"/>
      <c r="P516" s="234"/>
      <c r="Q516" s="234"/>
      <c r="R516" s="234"/>
      <c r="S516" s="234"/>
      <c r="T516" s="23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6" t="s">
        <v>152</v>
      </c>
      <c r="AU516" s="236" t="s">
        <v>146</v>
      </c>
      <c r="AV516" s="13" t="s">
        <v>146</v>
      </c>
      <c r="AW516" s="13" t="s">
        <v>31</v>
      </c>
      <c r="AX516" s="13" t="s">
        <v>69</v>
      </c>
      <c r="AY516" s="236" t="s">
        <v>137</v>
      </c>
    </row>
    <row r="517" s="13" customFormat="1">
      <c r="A517" s="13"/>
      <c r="B517" s="226"/>
      <c r="C517" s="227"/>
      <c r="D517" s="219" t="s">
        <v>152</v>
      </c>
      <c r="E517" s="228" t="s">
        <v>19</v>
      </c>
      <c r="F517" s="229" t="s">
        <v>1022</v>
      </c>
      <c r="G517" s="227"/>
      <c r="H517" s="230">
        <v>20.195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152</v>
      </c>
      <c r="AU517" s="236" t="s">
        <v>146</v>
      </c>
      <c r="AV517" s="13" t="s">
        <v>146</v>
      </c>
      <c r="AW517" s="13" t="s">
        <v>31</v>
      </c>
      <c r="AX517" s="13" t="s">
        <v>69</v>
      </c>
      <c r="AY517" s="236" t="s">
        <v>137</v>
      </c>
    </row>
    <row r="518" s="13" customFormat="1">
      <c r="A518" s="13"/>
      <c r="B518" s="226"/>
      <c r="C518" s="227"/>
      <c r="D518" s="219" t="s">
        <v>152</v>
      </c>
      <c r="E518" s="228" t="s">
        <v>19</v>
      </c>
      <c r="F518" s="229" t="s">
        <v>1047</v>
      </c>
      <c r="G518" s="227"/>
      <c r="H518" s="230">
        <v>68.109999999999999</v>
      </c>
      <c r="I518" s="231"/>
      <c r="J518" s="227"/>
      <c r="K518" s="227"/>
      <c r="L518" s="232"/>
      <c r="M518" s="233"/>
      <c r="N518" s="234"/>
      <c r="O518" s="234"/>
      <c r="P518" s="234"/>
      <c r="Q518" s="234"/>
      <c r="R518" s="234"/>
      <c r="S518" s="234"/>
      <c r="T518" s="23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6" t="s">
        <v>152</v>
      </c>
      <c r="AU518" s="236" t="s">
        <v>146</v>
      </c>
      <c r="AV518" s="13" t="s">
        <v>146</v>
      </c>
      <c r="AW518" s="13" t="s">
        <v>31</v>
      </c>
      <c r="AX518" s="13" t="s">
        <v>69</v>
      </c>
      <c r="AY518" s="236" t="s">
        <v>137</v>
      </c>
    </row>
    <row r="519" s="13" customFormat="1">
      <c r="A519" s="13"/>
      <c r="B519" s="226"/>
      <c r="C519" s="227"/>
      <c r="D519" s="219" t="s">
        <v>152</v>
      </c>
      <c r="E519" s="228" t="s">
        <v>19</v>
      </c>
      <c r="F519" s="229" t="s">
        <v>1048</v>
      </c>
      <c r="G519" s="227"/>
      <c r="H519" s="230">
        <v>76.579999999999998</v>
      </c>
      <c r="I519" s="231"/>
      <c r="J519" s="227"/>
      <c r="K519" s="227"/>
      <c r="L519" s="232"/>
      <c r="M519" s="233"/>
      <c r="N519" s="234"/>
      <c r="O519" s="234"/>
      <c r="P519" s="234"/>
      <c r="Q519" s="234"/>
      <c r="R519" s="234"/>
      <c r="S519" s="234"/>
      <c r="T519" s="23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6" t="s">
        <v>152</v>
      </c>
      <c r="AU519" s="236" t="s">
        <v>146</v>
      </c>
      <c r="AV519" s="13" t="s">
        <v>146</v>
      </c>
      <c r="AW519" s="13" t="s">
        <v>31</v>
      </c>
      <c r="AX519" s="13" t="s">
        <v>69</v>
      </c>
      <c r="AY519" s="236" t="s">
        <v>137</v>
      </c>
    </row>
    <row r="520" s="13" customFormat="1">
      <c r="A520" s="13"/>
      <c r="B520" s="226"/>
      <c r="C520" s="227"/>
      <c r="D520" s="219" t="s">
        <v>152</v>
      </c>
      <c r="E520" s="228" t="s">
        <v>19</v>
      </c>
      <c r="F520" s="229" t="s">
        <v>1049</v>
      </c>
      <c r="G520" s="227"/>
      <c r="H520" s="230">
        <v>41.5</v>
      </c>
      <c r="I520" s="231"/>
      <c r="J520" s="227"/>
      <c r="K520" s="227"/>
      <c r="L520" s="232"/>
      <c r="M520" s="233"/>
      <c r="N520" s="234"/>
      <c r="O520" s="234"/>
      <c r="P520" s="234"/>
      <c r="Q520" s="234"/>
      <c r="R520" s="234"/>
      <c r="S520" s="234"/>
      <c r="T520" s="23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6" t="s">
        <v>152</v>
      </c>
      <c r="AU520" s="236" t="s">
        <v>146</v>
      </c>
      <c r="AV520" s="13" t="s">
        <v>146</v>
      </c>
      <c r="AW520" s="13" t="s">
        <v>31</v>
      </c>
      <c r="AX520" s="13" t="s">
        <v>69</v>
      </c>
      <c r="AY520" s="236" t="s">
        <v>137</v>
      </c>
    </row>
    <row r="521" s="14" customFormat="1">
      <c r="A521" s="14"/>
      <c r="B521" s="237"/>
      <c r="C521" s="238"/>
      <c r="D521" s="219" t="s">
        <v>152</v>
      </c>
      <c r="E521" s="239" t="s">
        <v>19</v>
      </c>
      <c r="F521" s="240" t="s">
        <v>190</v>
      </c>
      <c r="G521" s="238"/>
      <c r="H521" s="241">
        <v>369.47199999999998</v>
      </c>
      <c r="I521" s="242"/>
      <c r="J521" s="238"/>
      <c r="K521" s="238"/>
      <c r="L521" s="243"/>
      <c r="M521" s="272"/>
      <c r="N521" s="273"/>
      <c r="O521" s="273"/>
      <c r="P521" s="273"/>
      <c r="Q521" s="273"/>
      <c r="R521" s="273"/>
      <c r="S521" s="273"/>
      <c r="T521" s="27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7" t="s">
        <v>152</v>
      </c>
      <c r="AU521" s="247" t="s">
        <v>146</v>
      </c>
      <c r="AV521" s="14" t="s">
        <v>145</v>
      </c>
      <c r="AW521" s="14" t="s">
        <v>31</v>
      </c>
      <c r="AX521" s="14" t="s">
        <v>77</v>
      </c>
      <c r="AY521" s="247" t="s">
        <v>137</v>
      </c>
    </row>
    <row r="522" s="2" customFormat="1" ht="6.96" customHeight="1">
      <c r="A522" s="40"/>
      <c r="B522" s="61"/>
      <c r="C522" s="62"/>
      <c r="D522" s="62"/>
      <c r="E522" s="62"/>
      <c r="F522" s="62"/>
      <c r="G522" s="62"/>
      <c r="H522" s="62"/>
      <c r="I522" s="62"/>
      <c r="J522" s="62"/>
      <c r="K522" s="62"/>
      <c r="L522" s="46"/>
      <c r="M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</row>
  </sheetData>
  <sheetProtection sheet="1" autoFilter="0" formatColumns="0" formatRows="0" objects="1" scenarios="1" spinCount="100000" saltValue="X4XHAcu/KsFD6I+Oy1VQqMg9Eo5oKuRwoTCfgxaGUfQrqIV+jIV0ssIxq0rCuggs+uqqszIvCh/FFHuVl5IJDA==" hashValue="d3uXYoa/u04LwTvxuBaUnQPZek/c8CVjtnQQSxg5ytvX2ddfKuAIQps5ocZjVWSZhYBmD3IUVnMisVbuG0mXDQ==" algorithmName="SHA-512" password="CC35"/>
  <autoFilter ref="C94:K521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4_01/310237241"/>
    <hyperlink ref="F106" r:id="rId2" display="https://podminky.urs.cz/item/CS_URS_2024_01/317121151"/>
    <hyperlink ref="F112" r:id="rId3" display="https://podminky.urs.cz/item/CS_URS_2024_01/342244101"/>
    <hyperlink ref="F116" r:id="rId4" display="https://podminky.urs.cz/item/CS_URS_2024_01/342244111"/>
    <hyperlink ref="F121" r:id="rId5" display="https://podminky.urs.cz/item/CS_URS_2024_01/612131100"/>
    <hyperlink ref="F128" r:id="rId6" display="https://podminky.urs.cz/item/CS_URS_2024_01/612142001"/>
    <hyperlink ref="F141" r:id="rId7" display="https://podminky.urs.cz/item/CS_URS_2024_01/612321121"/>
    <hyperlink ref="F155" r:id="rId8" display="https://podminky.urs.cz/item/CS_URS_2024_01/612325302"/>
    <hyperlink ref="F159" r:id="rId9" display="https://podminky.urs.cz/item/CS_URS_2024_01/612325413"/>
    <hyperlink ref="F166" r:id="rId10" display="https://podminky.urs.cz/item/CS_URS_2024_01/619995001"/>
    <hyperlink ref="F170" r:id="rId11" display="https://podminky.urs.cz/item/CS_URS_2024_01/631311114"/>
    <hyperlink ref="F185" r:id="rId12" display="https://podminky.urs.cz/item/CS_URS_2024_01/631362021"/>
    <hyperlink ref="F189" r:id="rId13" display="https://podminky.urs.cz/item/CS_URS_2024_01/632481213"/>
    <hyperlink ref="F205" r:id="rId14" display="https://podminky.urs.cz/item/CS_URS_2024_01/632481215"/>
    <hyperlink ref="F221" r:id="rId15" display="https://podminky.urs.cz/item/CS_URS_2024_01/642942111"/>
    <hyperlink ref="F228" r:id="rId16" display="https://podminky.urs.cz/item/CS_URS_2024_01/642944121"/>
    <hyperlink ref="F235" r:id="rId17" display="https://podminky.urs.cz/item/CS_URS_2024_01/952901111"/>
    <hyperlink ref="F251" r:id="rId18" display="https://podminky.urs.cz/item/CS_URS_2024_01/998018001"/>
    <hyperlink ref="F256" r:id="rId19" display="https://podminky.urs.cz/item/CS_URS_2024_01/713121121"/>
    <hyperlink ref="F274" r:id="rId20" display="https://podminky.urs.cz/item/CS_URS_2024_01/713131243"/>
    <hyperlink ref="F281" r:id="rId21" display="https://podminky.urs.cz/item/CS_URS_2024_01/998713121"/>
    <hyperlink ref="F285" r:id="rId22" display="https://podminky.urs.cz/item/CS_URS_2024_01/751511181"/>
    <hyperlink ref="F292" r:id="rId23" display="https://podminky.urs.cz/item/CS_URS_2024_01/751514177"/>
    <hyperlink ref="F297" r:id="rId24" display="https://podminky.urs.cz/item/CS_URS_2024_01/998751121"/>
    <hyperlink ref="F301" r:id="rId25" display="https://podminky.urs.cz/item/CS_URS_2024_01/763411114"/>
    <hyperlink ref="F305" r:id="rId26" display="https://podminky.urs.cz/item/CS_URS_2024_01/763411124"/>
    <hyperlink ref="F308" r:id="rId27" display="https://podminky.urs.cz/item/CS_URS_2024_01/998763331"/>
    <hyperlink ref="F312" r:id="rId28" display="https://podminky.urs.cz/item/CS_URS_2024_01/766660001"/>
    <hyperlink ref="F321" r:id="rId29" display="https://podminky.urs.cz/item/CS_URS_2024_01/766695212"/>
    <hyperlink ref="F330" r:id="rId30" display="https://podminky.urs.cz/item/CS_URS_2024_01/766811151"/>
    <hyperlink ref="F339" r:id="rId31" display="https://podminky.urs.cz/item/CS_URS_2024_01/998766121"/>
    <hyperlink ref="F343" r:id="rId32" display="https://podminky.urs.cz/item/CS_URS_2024_01/771111011"/>
    <hyperlink ref="F347" r:id="rId33" display="https://podminky.urs.cz/item/CS_URS_2024_01/771121011"/>
    <hyperlink ref="F351" r:id="rId34" display="https://podminky.urs.cz/item/CS_URS_2024_01/771151022"/>
    <hyperlink ref="F355" r:id="rId35" display="https://podminky.urs.cz/item/CS_URS_2024_01/771474111"/>
    <hyperlink ref="F364" r:id="rId36" display="https://podminky.urs.cz/item/CS_URS_2024_01/771574416"/>
    <hyperlink ref="F371" r:id="rId37" display="https://podminky.urs.cz/item/CS_URS_2024_01/771591112"/>
    <hyperlink ref="F375" r:id="rId38" display="https://podminky.urs.cz/item/CS_URS_2024_01/771591241"/>
    <hyperlink ref="F378" r:id="rId39" display="https://podminky.urs.cz/item/CS_URS_2024_01/771591242"/>
    <hyperlink ref="F381" r:id="rId40" display="https://podminky.urs.cz/item/CS_URS_2024_01/771591264"/>
    <hyperlink ref="F385" r:id="rId41" display="https://podminky.urs.cz/item/CS_URS_2024_01/998771121"/>
    <hyperlink ref="F389" r:id="rId42" display="https://podminky.urs.cz/item/CS_URS_2024_01/776111115"/>
    <hyperlink ref="F398" r:id="rId43" display="https://podminky.urs.cz/item/CS_URS_2024_01/776111311"/>
    <hyperlink ref="F401" r:id="rId44" display="https://podminky.urs.cz/item/CS_URS_2024_01/776121112"/>
    <hyperlink ref="F404" r:id="rId45" display="https://podminky.urs.cz/item/CS_URS_2024_01/776141111"/>
    <hyperlink ref="F407" r:id="rId46" display="https://podminky.urs.cz/item/CS_URS_2024_01/776221111"/>
    <hyperlink ref="F413" r:id="rId47" display="https://podminky.urs.cz/item/CS_URS_2024_01/776411111"/>
    <hyperlink ref="F425" r:id="rId48" display="https://podminky.urs.cz/item/CS_URS_2024_01/998776121"/>
    <hyperlink ref="F429" r:id="rId49" display="https://podminky.urs.cz/item/CS_URS_2024_01/777111111"/>
    <hyperlink ref="F436" r:id="rId50" display="https://podminky.urs.cz/item/CS_URS_2024_01/777611121"/>
    <hyperlink ref="F439" r:id="rId51" display="https://podminky.urs.cz/item/CS_URS_2024_01/998777121"/>
    <hyperlink ref="F443" r:id="rId52" display="https://podminky.urs.cz/item/CS_URS_2024_01/781111011"/>
    <hyperlink ref="F449" r:id="rId53" display="https://podminky.urs.cz/item/CS_URS_2024_01/781131112"/>
    <hyperlink ref="F453" r:id="rId54" display="https://podminky.urs.cz/item/CS_URS_2024_01/781151031"/>
    <hyperlink ref="F456" r:id="rId55" display="https://podminky.urs.cz/item/CS_URS_2024_01/781161021"/>
    <hyperlink ref="F465" r:id="rId56" display="https://podminky.urs.cz/item/CS_URS_2024_01/781472217"/>
    <hyperlink ref="F471" r:id="rId57" display="https://podminky.urs.cz/item/CS_URS_2024_01/998781121"/>
    <hyperlink ref="F475" r:id="rId58" display="https://podminky.urs.cz/item/CS_URS_2024_01/783301303"/>
    <hyperlink ref="F479" r:id="rId59" display="https://podminky.urs.cz/item/CS_URS_2024_01/783314201"/>
    <hyperlink ref="F485" r:id="rId60" display="https://podminky.urs.cz/item/CS_URS_2024_01/783315101"/>
    <hyperlink ref="F488" r:id="rId61" display="https://podminky.urs.cz/item/CS_URS_2024_01/783317101"/>
    <hyperlink ref="F492" r:id="rId62" display="https://podminky.urs.cz/item/CS_URS_2024_01/784121001"/>
    <hyperlink ref="F502" r:id="rId63" display="https://podminky.urs.cz/item/CS_URS_2024_01/784121011"/>
    <hyperlink ref="F505" r:id="rId64" display="https://podminky.urs.cz/item/CS_URS_2024_01/784121031"/>
    <hyperlink ref="F508" r:id="rId65" display="https://podminky.urs.cz/item/CS_URS_2024_01/784141001"/>
    <hyperlink ref="F511" r:id="rId66" display="https://podminky.urs.cz/item/CS_URS_2024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103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bytu budovy Salavice č.p. 47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1050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29. 4. 2024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ROUND((SUM(BE86:BE173)),  2)</f>
        <v>0</v>
      </c>
      <c r="G33" s="40"/>
      <c r="H33" s="40"/>
      <c r="I33" s="150">
        <v>0.20999999999999999</v>
      </c>
      <c r="J33" s="149">
        <f>ROUND(((SUM(BE86:BE173))*I33),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ROUND((SUM(BF86:BF173)),  2)</f>
        <v>0</v>
      </c>
      <c r="G34" s="40"/>
      <c r="H34" s="40"/>
      <c r="I34" s="150">
        <v>0.12</v>
      </c>
      <c r="J34" s="149">
        <f>ROUND(((SUM(BF86:BF173))*I34),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ROUND((SUM(BG86:BG173)),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ROUND((SUM(BH86:BH173)),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ROUND((SUM(BI86:BI173)),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bytu budovy Salavice č.p. 47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103 - ASŘ sanace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29. 4. 2024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1051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497</v>
      </c>
      <c r="E62" s="176"/>
      <c r="F62" s="176"/>
      <c r="G62" s="176"/>
      <c r="H62" s="176"/>
      <c r="I62" s="176"/>
      <c r="J62" s="177">
        <f>J104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498</v>
      </c>
      <c r="E63" s="176"/>
      <c r="F63" s="176"/>
      <c r="G63" s="176"/>
      <c r="H63" s="176"/>
      <c r="I63" s="176"/>
      <c r="J63" s="177">
        <f>J113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113</v>
      </c>
      <c r="E64" s="176"/>
      <c r="F64" s="176"/>
      <c r="G64" s="176"/>
      <c r="H64" s="176"/>
      <c r="I64" s="176"/>
      <c r="J64" s="177">
        <f>J134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114</v>
      </c>
      <c r="E65" s="170"/>
      <c r="F65" s="170"/>
      <c r="G65" s="170"/>
      <c r="H65" s="170"/>
      <c r="I65" s="170"/>
      <c r="J65" s="171">
        <f>J138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1052</v>
      </c>
      <c r="E66" s="176"/>
      <c r="F66" s="176"/>
      <c r="G66" s="176"/>
      <c r="H66" s="176"/>
      <c r="I66" s="176"/>
      <c r="J66" s="177">
        <f>J139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Oprava bytu budovy Salavice č.p. 47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104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103 - ASŘ sanace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29. 4. 2024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30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28</v>
      </c>
      <c r="D83" s="42"/>
      <c r="E83" s="42"/>
      <c r="F83" s="29" t="str">
        <f>IF(E18="","",E18)</f>
        <v>Vyplň údaj</v>
      </c>
      <c r="G83" s="42"/>
      <c r="H83" s="42"/>
      <c r="I83" s="34" t="s">
        <v>32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123</v>
      </c>
      <c r="D85" s="182" t="s">
        <v>54</v>
      </c>
      <c r="E85" s="182" t="s">
        <v>50</v>
      </c>
      <c r="F85" s="182" t="s">
        <v>51</v>
      </c>
      <c r="G85" s="182" t="s">
        <v>124</v>
      </c>
      <c r="H85" s="182" t="s">
        <v>125</v>
      </c>
      <c r="I85" s="182" t="s">
        <v>126</v>
      </c>
      <c r="J85" s="182" t="s">
        <v>108</v>
      </c>
      <c r="K85" s="183" t="s">
        <v>127</v>
      </c>
      <c r="L85" s="184"/>
      <c r="M85" s="94" t="s">
        <v>19</v>
      </c>
      <c r="N85" s="95" t="s">
        <v>39</v>
      </c>
      <c r="O85" s="95" t="s">
        <v>128</v>
      </c>
      <c r="P85" s="95" t="s">
        <v>129</v>
      </c>
      <c r="Q85" s="95" t="s">
        <v>130</v>
      </c>
      <c r="R85" s="95" t="s">
        <v>131</v>
      </c>
      <c r="S85" s="95" t="s">
        <v>132</v>
      </c>
      <c r="T85" s="96" t="s">
        <v>133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134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P87+P138</f>
        <v>0</v>
      </c>
      <c r="Q86" s="98"/>
      <c r="R86" s="187">
        <f>R87+R138</f>
        <v>14.706298350000001</v>
      </c>
      <c r="S86" s="98"/>
      <c r="T86" s="188">
        <f>T87+T138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68</v>
      </c>
      <c r="AU86" s="19" t="s">
        <v>109</v>
      </c>
      <c r="BK86" s="189">
        <f>BK87+BK138</f>
        <v>0</v>
      </c>
    </row>
    <row r="87" s="12" customFormat="1" ht="25.92" customHeight="1">
      <c r="A87" s="12"/>
      <c r="B87" s="190"/>
      <c r="C87" s="191"/>
      <c r="D87" s="192" t="s">
        <v>68</v>
      </c>
      <c r="E87" s="193" t="s">
        <v>135</v>
      </c>
      <c r="F87" s="193" t="s">
        <v>136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P88+P104+P113+P134</f>
        <v>0</v>
      </c>
      <c r="Q87" s="198"/>
      <c r="R87" s="199">
        <f>R88+R104+R113+R134</f>
        <v>14.36125013</v>
      </c>
      <c r="S87" s="198"/>
      <c r="T87" s="200">
        <f>T88+T104+T113+T134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77</v>
      </c>
      <c r="AT87" s="202" t="s">
        <v>68</v>
      </c>
      <c r="AU87" s="202" t="s">
        <v>69</v>
      </c>
      <c r="AY87" s="201" t="s">
        <v>137</v>
      </c>
      <c r="BK87" s="203">
        <f>BK88+BK104+BK113+BK134</f>
        <v>0</v>
      </c>
    </row>
    <row r="88" s="12" customFormat="1" ht="22.8" customHeight="1">
      <c r="A88" s="12"/>
      <c r="B88" s="190"/>
      <c r="C88" s="191"/>
      <c r="D88" s="192" t="s">
        <v>68</v>
      </c>
      <c r="E88" s="204" t="s">
        <v>146</v>
      </c>
      <c r="F88" s="204" t="s">
        <v>1053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SUM(P89:P103)</f>
        <v>0</v>
      </c>
      <c r="Q88" s="198"/>
      <c r="R88" s="199">
        <f>SUM(R89:R103)</f>
        <v>12.43179203</v>
      </c>
      <c r="S88" s="198"/>
      <c r="T88" s="200">
        <f>SUM(T89:T103)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77</v>
      </c>
      <c r="AT88" s="202" t="s">
        <v>68</v>
      </c>
      <c r="AU88" s="202" t="s">
        <v>77</v>
      </c>
      <c r="AY88" s="201" t="s">
        <v>137</v>
      </c>
      <c r="BK88" s="203">
        <f>SUM(BK89:BK103)</f>
        <v>0</v>
      </c>
    </row>
    <row r="89" s="2" customFormat="1" ht="24.15" customHeight="1">
      <c r="A89" s="40"/>
      <c r="B89" s="41"/>
      <c r="C89" s="206" t="s">
        <v>77</v>
      </c>
      <c r="D89" s="206" t="s">
        <v>140</v>
      </c>
      <c r="E89" s="207" t="s">
        <v>1054</v>
      </c>
      <c r="F89" s="208" t="s">
        <v>1055</v>
      </c>
      <c r="G89" s="209" t="s">
        <v>156</v>
      </c>
      <c r="H89" s="210">
        <v>4.9690000000000003</v>
      </c>
      <c r="I89" s="211"/>
      <c r="J89" s="212">
        <f>ROUND(I89*H89,2)</f>
        <v>0</v>
      </c>
      <c r="K89" s="208" t="s">
        <v>144</v>
      </c>
      <c r="L89" s="46"/>
      <c r="M89" s="213" t="s">
        <v>19</v>
      </c>
      <c r="N89" s="214" t="s">
        <v>41</v>
      </c>
      <c r="O89" s="86"/>
      <c r="P89" s="215">
        <f>O89*H89</f>
        <v>0</v>
      </c>
      <c r="Q89" s="215">
        <v>2.5018699999999998</v>
      </c>
      <c r="R89" s="215">
        <f>Q89*H89</f>
        <v>12.43179203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145</v>
      </c>
      <c r="AT89" s="217" t="s">
        <v>140</v>
      </c>
      <c r="AU89" s="217" t="s">
        <v>146</v>
      </c>
      <c r="AY89" s="19" t="s">
        <v>137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146</v>
      </c>
      <c r="BK89" s="218">
        <f>ROUND(I89*H89,2)</f>
        <v>0</v>
      </c>
      <c r="BL89" s="19" t="s">
        <v>145</v>
      </c>
      <c r="BM89" s="217" t="s">
        <v>1056</v>
      </c>
    </row>
    <row r="90" s="2" customFormat="1">
      <c r="A90" s="40"/>
      <c r="B90" s="41"/>
      <c r="C90" s="42"/>
      <c r="D90" s="219" t="s">
        <v>148</v>
      </c>
      <c r="E90" s="42"/>
      <c r="F90" s="220" t="s">
        <v>1055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148</v>
      </c>
      <c r="AU90" s="19" t="s">
        <v>146</v>
      </c>
    </row>
    <row r="91" s="2" customFormat="1">
      <c r="A91" s="40"/>
      <c r="B91" s="41"/>
      <c r="C91" s="42"/>
      <c r="D91" s="224" t="s">
        <v>150</v>
      </c>
      <c r="E91" s="42"/>
      <c r="F91" s="225" t="s">
        <v>1057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150</v>
      </c>
      <c r="AU91" s="19" t="s">
        <v>146</v>
      </c>
    </row>
    <row r="92" s="13" customFormat="1">
      <c r="A92" s="13"/>
      <c r="B92" s="226"/>
      <c r="C92" s="227"/>
      <c r="D92" s="219" t="s">
        <v>152</v>
      </c>
      <c r="E92" s="228" t="s">
        <v>19</v>
      </c>
      <c r="F92" s="229" t="s">
        <v>588</v>
      </c>
      <c r="G92" s="227"/>
      <c r="H92" s="230">
        <v>0.16200000000000001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152</v>
      </c>
      <c r="AU92" s="236" t="s">
        <v>146</v>
      </c>
      <c r="AV92" s="13" t="s">
        <v>146</v>
      </c>
      <c r="AW92" s="13" t="s">
        <v>31</v>
      </c>
      <c r="AX92" s="13" t="s">
        <v>69</v>
      </c>
      <c r="AY92" s="236" t="s">
        <v>137</v>
      </c>
    </row>
    <row r="93" s="13" customFormat="1">
      <c r="A93" s="13"/>
      <c r="B93" s="226"/>
      <c r="C93" s="227"/>
      <c r="D93" s="219" t="s">
        <v>152</v>
      </c>
      <c r="E93" s="228" t="s">
        <v>19</v>
      </c>
      <c r="F93" s="229" t="s">
        <v>589</v>
      </c>
      <c r="G93" s="227"/>
      <c r="H93" s="230">
        <v>0.075999999999999998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152</v>
      </c>
      <c r="AU93" s="236" t="s">
        <v>146</v>
      </c>
      <c r="AV93" s="13" t="s">
        <v>146</v>
      </c>
      <c r="AW93" s="13" t="s">
        <v>31</v>
      </c>
      <c r="AX93" s="13" t="s">
        <v>69</v>
      </c>
      <c r="AY93" s="236" t="s">
        <v>137</v>
      </c>
    </row>
    <row r="94" s="13" customFormat="1">
      <c r="A94" s="13"/>
      <c r="B94" s="226"/>
      <c r="C94" s="227"/>
      <c r="D94" s="219" t="s">
        <v>152</v>
      </c>
      <c r="E94" s="228" t="s">
        <v>19</v>
      </c>
      <c r="F94" s="229" t="s">
        <v>590</v>
      </c>
      <c r="G94" s="227"/>
      <c r="H94" s="230">
        <v>0.88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152</v>
      </c>
      <c r="AU94" s="236" t="s">
        <v>146</v>
      </c>
      <c r="AV94" s="13" t="s">
        <v>146</v>
      </c>
      <c r="AW94" s="13" t="s">
        <v>31</v>
      </c>
      <c r="AX94" s="13" t="s">
        <v>69</v>
      </c>
      <c r="AY94" s="236" t="s">
        <v>137</v>
      </c>
    </row>
    <row r="95" s="13" customFormat="1">
      <c r="A95" s="13"/>
      <c r="B95" s="226"/>
      <c r="C95" s="227"/>
      <c r="D95" s="219" t="s">
        <v>152</v>
      </c>
      <c r="E95" s="228" t="s">
        <v>19</v>
      </c>
      <c r="F95" s="229" t="s">
        <v>591</v>
      </c>
      <c r="G95" s="227"/>
      <c r="H95" s="230">
        <v>0.998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152</v>
      </c>
      <c r="AU95" s="236" t="s">
        <v>146</v>
      </c>
      <c r="AV95" s="13" t="s">
        <v>146</v>
      </c>
      <c r="AW95" s="13" t="s">
        <v>31</v>
      </c>
      <c r="AX95" s="13" t="s">
        <v>69</v>
      </c>
      <c r="AY95" s="236" t="s">
        <v>137</v>
      </c>
    </row>
    <row r="96" s="13" customFormat="1">
      <c r="A96" s="13"/>
      <c r="B96" s="226"/>
      <c r="C96" s="227"/>
      <c r="D96" s="219" t="s">
        <v>152</v>
      </c>
      <c r="E96" s="228" t="s">
        <v>19</v>
      </c>
      <c r="F96" s="229" t="s">
        <v>592</v>
      </c>
      <c r="G96" s="227"/>
      <c r="H96" s="230">
        <v>0.13600000000000001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152</v>
      </c>
      <c r="AU96" s="236" t="s">
        <v>146</v>
      </c>
      <c r="AV96" s="13" t="s">
        <v>146</v>
      </c>
      <c r="AW96" s="13" t="s">
        <v>31</v>
      </c>
      <c r="AX96" s="13" t="s">
        <v>69</v>
      </c>
      <c r="AY96" s="236" t="s">
        <v>137</v>
      </c>
    </row>
    <row r="97" s="13" customFormat="1">
      <c r="A97" s="13"/>
      <c r="B97" s="226"/>
      <c r="C97" s="227"/>
      <c r="D97" s="219" t="s">
        <v>152</v>
      </c>
      <c r="E97" s="228" t="s">
        <v>19</v>
      </c>
      <c r="F97" s="229" t="s">
        <v>593</v>
      </c>
      <c r="G97" s="227"/>
      <c r="H97" s="230">
        <v>0.16200000000000001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152</v>
      </c>
      <c r="AU97" s="236" t="s">
        <v>146</v>
      </c>
      <c r="AV97" s="13" t="s">
        <v>146</v>
      </c>
      <c r="AW97" s="13" t="s">
        <v>31</v>
      </c>
      <c r="AX97" s="13" t="s">
        <v>69</v>
      </c>
      <c r="AY97" s="236" t="s">
        <v>137</v>
      </c>
    </row>
    <row r="98" s="13" customFormat="1">
      <c r="A98" s="13"/>
      <c r="B98" s="226"/>
      <c r="C98" s="227"/>
      <c r="D98" s="219" t="s">
        <v>152</v>
      </c>
      <c r="E98" s="228" t="s">
        <v>19</v>
      </c>
      <c r="F98" s="229" t="s">
        <v>594</v>
      </c>
      <c r="G98" s="227"/>
      <c r="H98" s="230">
        <v>0.087999999999999995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152</v>
      </c>
      <c r="AU98" s="236" t="s">
        <v>146</v>
      </c>
      <c r="AV98" s="13" t="s">
        <v>146</v>
      </c>
      <c r="AW98" s="13" t="s">
        <v>31</v>
      </c>
      <c r="AX98" s="13" t="s">
        <v>69</v>
      </c>
      <c r="AY98" s="236" t="s">
        <v>137</v>
      </c>
    </row>
    <row r="99" s="13" customFormat="1">
      <c r="A99" s="13"/>
      <c r="B99" s="226"/>
      <c r="C99" s="227"/>
      <c r="D99" s="219" t="s">
        <v>152</v>
      </c>
      <c r="E99" s="228" t="s">
        <v>19</v>
      </c>
      <c r="F99" s="229" t="s">
        <v>595</v>
      </c>
      <c r="G99" s="227"/>
      <c r="H99" s="230">
        <v>0.22400000000000001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152</v>
      </c>
      <c r="AU99" s="236" t="s">
        <v>146</v>
      </c>
      <c r="AV99" s="13" t="s">
        <v>146</v>
      </c>
      <c r="AW99" s="13" t="s">
        <v>31</v>
      </c>
      <c r="AX99" s="13" t="s">
        <v>69</v>
      </c>
      <c r="AY99" s="236" t="s">
        <v>137</v>
      </c>
    </row>
    <row r="100" s="13" customFormat="1">
      <c r="A100" s="13"/>
      <c r="B100" s="226"/>
      <c r="C100" s="227"/>
      <c r="D100" s="219" t="s">
        <v>152</v>
      </c>
      <c r="E100" s="228" t="s">
        <v>19</v>
      </c>
      <c r="F100" s="229" t="s">
        <v>596</v>
      </c>
      <c r="G100" s="227"/>
      <c r="H100" s="230">
        <v>0.65300000000000002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152</v>
      </c>
      <c r="AU100" s="236" t="s">
        <v>146</v>
      </c>
      <c r="AV100" s="13" t="s">
        <v>146</v>
      </c>
      <c r="AW100" s="13" t="s">
        <v>31</v>
      </c>
      <c r="AX100" s="13" t="s">
        <v>69</v>
      </c>
      <c r="AY100" s="236" t="s">
        <v>137</v>
      </c>
    </row>
    <row r="101" s="13" customFormat="1">
      <c r="A101" s="13"/>
      <c r="B101" s="226"/>
      <c r="C101" s="227"/>
      <c r="D101" s="219" t="s">
        <v>152</v>
      </c>
      <c r="E101" s="228" t="s">
        <v>19</v>
      </c>
      <c r="F101" s="229" t="s">
        <v>597</v>
      </c>
      <c r="G101" s="227"/>
      <c r="H101" s="230">
        <v>0.126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152</v>
      </c>
      <c r="AU101" s="236" t="s">
        <v>146</v>
      </c>
      <c r="AV101" s="13" t="s">
        <v>146</v>
      </c>
      <c r="AW101" s="13" t="s">
        <v>31</v>
      </c>
      <c r="AX101" s="13" t="s">
        <v>69</v>
      </c>
      <c r="AY101" s="236" t="s">
        <v>137</v>
      </c>
    </row>
    <row r="102" s="13" customFormat="1">
      <c r="A102" s="13"/>
      <c r="B102" s="226"/>
      <c r="C102" s="227"/>
      <c r="D102" s="219" t="s">
        <v>152</v>
      </c>
      <c r="E102" s="228" t="s">
        <v>19</v>
      </c>
      <c r="F102" s="229" t="s">
        <v>598</v>
      </c>
      <c r="G102" s="227"/>
      <c r="H102" s="230">
        <v>1.464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152</v>
      </c>
      <c r="AU102" s="236" t="s">
        <v>146</v>
      </c>
      <c r="AV102" s="13" t="s">
        <v>146</v>
      </c>
      <c r="AW102" s="13" t="s">
        <v>31</v>
      </c>
      <c r="AX102" s="13" t="s">
        <v>69</v>
      </c>
      <c r="AY102" s="236" t="s">
        <v>137</v>
      </c>
    </row>
    <row r="103" s="14" customFormat="1">
      <c r="A103" s="14"/>
      <c r="B103" s="237"/>
      <c r="C103" s="238"/>
      <c r="D103" s="219" t="s">
        <v>152</v>
      </c>
      <c r="E103" s="239" t="s">
        <v>19</v>
      </c>
      <c r="F103" s="240" t="s">
        <v>190</v>
      </c>
      <c r="G103" s="238"/>
      <c r="H103" s="241">
        <v>4.9689999999999994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152</v>
      </c>
      <c r="AU103" s="247" t="s">
        <v>146</v>
      </c>
      <c r="AV103" s="14" t="s">
        <v>145</v>
      </c>
      <c r="AW103" s="14" t="s">
        <v>31</v>
      </c>
      <c r="AX103" s="14" t="s">
        <v>77</v>
      </c>
      <c r="AY103" s="247" t="s">
        <v>137</v>
      </c>
    </row>
    <row r="104" s="12" customFormat="1" ht="22.8" customHeight="1">
      <c r="A104" s="12"/>
      <c r="B104" s="190"/>
      <c r="C104" s="191"/>
      <c r="D104" s="192" t="s">
        <v>68</v>
      </c>
      <c r="E104" s="204" t="s">
        <v>161</v>
      </c>
      <c r="F104" s="204" t="s">
        <v>508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SUM(P105:P112)</f>
        <v>0</v>
      </c>
      <c r="Q104" s="198"/>
      <c r="R104" s="199">
        <f>SUM(R105:R112)</f>
        <v>0.77967600000000004</v>
      </c>
      <c r="S104" s="198"/>
      <c r="T104" s="200">
        <f>SUM(T105:T112)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77</v>
      </c>
      <c r="AT104" s="202" t="s">
        <v>68</v>
      </c>
      <c r="AU104" s="202" t="s">
        <v>77</v>
      </c>
      <c r="AY104" s="201" t="s">
        <v>137</v>
      </c>
      <c r="BK104" s="203">
        <f>SUM(BK105:BK112)</f>
        <v>0</v>
      </c>
    </row>
    <row r="105" s="2" customFormat="1" ht="16.5" customHeight="1">
      <c r="A105" s="40"/>
      <c r="B105" s="41"/>
      <c r="C105" s="206" t="s">
        <v>146</v>
      </c>
      <c r="D105" s="206" t="s">
        <v>140</v>
      </c>
      <c r="E105" s="207" t="s">
        <v>1058</v>
      </c>
      <c r="F105" s="208" t="s">
        <v>1059</v>
      </c>
      <c r="G105" s="209" t="s">
        <v>143</v>
      </c>
      <c r="H105" s="210">
        <v>6.1079999999999997</v>
      </c>
      <c r="I105" s="211"/>
      <c r="J105" s="212">
        <f>ROUND(I105*H105,2)</f>
        <v>0</v>
      </c>
      <c r="K105" s="208" t="s">
        <v>144</v>
      </c>
      <c r="L105" s="46"/>
      <c r="M105" s="213" t="s">
        <v>19</v>
      </c>
      <c r="N105" s="214" t="s">
        <v>41</v>
      </c>
      <c r="O105" s="86"/>
      <c r="P105" s="215">
        <f>O105*H105</f>
        <v>0</v>
      </c>
      <c r="Q105" s="215">
        <v>0.022120000000000001</v>
      </c>
      <c r="R105" s="215">
        <f>Q105*H105</f>
        <v>0.13510896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145</v>
      </c>
      <c r="AT105" s="217" t="s">
        <v>140</v>
      </c>
      <c r="AU105" s="217" t="s">
        <v>146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146</v>
      </c>
      <c r="BK105" s="218">
        <f>ROUND(I105*H105,2)</f>
        <v>0</v>
      </c>
      <c r="BL105" s="19" t="s">
        <v>145</v>
      </c>
      <c r="BM105" s="217" t="s">
        <v>1060</v>
      </c>
    </row>
    <row r="106" s="2" customFormat="1">
      <c r="A106" s="40"/>
      <c r="B106" s="41"/>
      <c r="C106" s="42"/>
      <c r="D106" s="219" t="s">
        <v>148</v>
      </c>
      <c r="E106" s="42"/>
      <c r="F106" s="220" t="s">
        <v>1061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148</v>
      </c>
      <c r="AU106" s="19" t="s">
        <v>146</v>
      </c>
    </row>
    <row r="107" s="2" customFormat="1">
      <c r="A107" s="40"/>
      <c r="B107" s="41"/>
      <c r="C107" s="42"/>
      <c r="D107" s="224" t="s">
        <v>150</v>
      </c>
      <c r="E107" s="42"/>
      <c r="F107" s="225" t="s">
        <v>1062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146</v>
      </c>
    </row>
    <row r="108" s="13" customFormat="1">
      <c r="A108" s="13"/>
      <c r="B108" s="226"/>
      <c r="C108" s="227"/>
      <c r="D108" s="219" t="s">
        <v>152</v>
      </c>
      <c r="E108" s="228" t="s">
        <v>19</v>
      </c>
      <c r="F108" s="229" t="s">
        <v>1063</v>
      </c>
      <c r="G108" s="227"/>
      <c r="H108" s="230">
        <v>6.1079999999999997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152</v>
      </c>
      <c r="AU108" s="236" t="s">
        <v>146</v>
      </c>
      <c r="AV108" s="13" t="s">
        <v>146</v>
      </c>
      <c r="AW108" s="13" t="s">
        <v>31</v>
      </c>
      <c r="AX108" s="13" t="s">
        <v>77</v>
      </c>
      <c r="AY108" s="236" t="s">
        <v>137</v>
      </c>
    </row>
    <row r="109" s="2" customFormat="1" ht="16.5" customHeight="1">
      <c r="A109" s="40"/>
      <c r="B109" s="41"/>
      <c r="C109" s="206" t="s">
        <v>161</v>
      </c>
      <c r="D109" s="206" t="s">
        <v>140</v>
      </c>
      <c r="E109" s="207" t="s">
        <v>1064</v>
      </c>
      <c r="F109" s="208" t="s">
        <v>1065</v>
      </c>
      <c r="G109" s="209" t="s">
        <v>143</v>
      </c>
      <c r="H109" s="210">
        <v>25.824000000000002</v>
      </c>
      <c r="I109" s="211"/>
      <c r="J109" s="212">
        <f>ROUND(I109*H109,2)</f>
        <v>0</v>
      </c>
      <c r="K109" s="208" t="s">
        <v>144</v>
      </c>
      <c r="L109" s="46"/>
      <c r="M109" s="213" t="s">
        <v>19</v>
      </c>
      <c r="N109" s="214" t="s">
        <v>41</v>
      </c>
      <c r="O109" s="86"/>
      <c r="P109" s="215">
        <f>O109*H109</f>
        <v>0</v>
      </c>
      <c r="Q109" s="215">
        <v>0.02496</v>
      </c>
      <c r="R109" s="215">
        <f>Q109*H109</f>
        <v>0.64456703999999998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145</v>
      </c>
      <c r="AT109" s="217" t="s">
        <v>140</v>
      </c>
      <c r="AU109" s="217" t="s">
        <v>146</v>
      </c>
      <c r="AY109" s="19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146</v>
      </c>
      <c r="BK109" s="218">
        <f>ROUND(I109*H109,2)</f>
        <v>0</v>
      </c>
      <c r="BL109" s="19" t="s">
        <v>145</v>
      </c>
      <c r="BM109" s="217" t="s">
        <v>1066</v>
      </c>
    </row>
    <row r="110" s="2" customFormat="1">
      <c r="A110" s="40"/>
      <c r="B110" s="41"/>
      <c r="C110" s="42"/>
      <c r="D110" s="219" t="s">
        <v>148</v>
      </c>
      <c r="E110" s="42"/>
      <c r="F110" s="220" t="s">
        <v>1067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148</v>
      </c>
      <c r="AU110" s="19" t="s">
        <v>146</v>
      </c>
    </row>
    <row r="111" s="2" customFormat="1">
      <c r="A111" s="40"/>
      <c r="B111" s="41"/>
      <c r="C111" s="42"/>
      <c r="D111" s="224" t="s">
        <v>150</v>
      </c>
      <c r="E111" s="42"/>
      <c r="F111" s="225" t="s">
        <v>1068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146</v>
      </c>
    </row>
    <row r="112" s="13" customFormat="1">
      <c r="A112" s="13"/>
      <c r="B112" s="226"/>
      <c r="C112" s="227"/>
      <c r="D112" s="219" t="s">
        <v>152</v>
      </c>
      <c r="E112" s="228" t="s">
        <v>19</v>
      </c>
      <c r="F112" s="229" t="s">
        <v>1069</v>
      </c>
      <c r="G112" s="227"/>
      <c r="H112" s="230">
        <v>25.824000000000002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152</v>
      </c>
      <c r="AU112" s="236" t="s">
        <v>146</v>
      </c>
      <c r="AV112" s="13" t="s">
        <v>146</v>
      </c>
      <c r="AW112" s="13" t="s">
        <v>31</v>
      </c>
      <c r="AX112" s="13" t="s">
        <v>77</v>
      </c>
      <c r="AY112" s="236" t="s">
        <v>137</v>
      </c>
    </row>
    <row r="113" s="12" customFormat="1" ht="22.8" customHeight="1">
      <c r="A113" s="12"/>
      <c r="B113" s="190"/>
      <c r="C113" s="191"/>
      <c r="D113" s="192" t="s">
        <v>68</v>
      </c>
      <c r="E113" s="204" t="s">
        <v>191</v>
      </c>
      <c r="F113" s="204" t="s">
        <v>538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SUM(P114:P133)</f>
        <v>0</v>
      </c>
      <c r="Q113" s="198"/>
      <c r="R113" s="199">
        <f>SUM(R114:R133)</f>
        <v>1.1497820999999999</v>
      </c>
      <c r="S113" s="198"/>
      <c r="T113" s="200">
        <f>SUM(T114:T133)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77</v>
      </c>
      <c r="AT113" s="202" t="s">
        <v>68</v>
      </c>
      <c r="AU113" s="202" t="s">
        <v>77</v>
      </c>
      <c r="AY113" s="201" t="s">
        <v>137</v>
      </c>
      <c r="BK113" s="203">
        <f>SUM(BK114:BK133)</f>
        <v>0</v>
      </c>
    </row>
    <row r="114" s="2" customFormat="1" ht="16.5" customHeight="1">
      <c r="A114" s="40"/>
      <c r="B114" s="41"/>
      <c r="C114" s="206" t="s">
        <v>145</v>
      </c>
      <c r="D114" s="206" t="s">
        <v>140</v>
      </c>
      <c r="E114" s="207" t="s">
        <v>1070</v>
      </c>
      <c r="F114" s="208" t="s">
        <v>1071</v>
      </c>
      <c r="G114" s="209" t="s">
        <v>143</v>
      </c>
      <c r="H114" s="210">
        <v>70.920000000000002</v>
      </c>
      <c r="I114" s="211"/>
      <c r="J114" s="212">
        <f>ROUND(I114*H114,2)</f>
        <v>0</v>
      </c>
      <c r="K114" s="208" t="s">
        <v>144</v>
      </c>
      <c r="L114" s="46"/>
      <c r="M114" s="213" t="s">
        <v>19</v>
      </c>
      <c r="N114" s="214" t="s">
        <v>41</v>
      </c>
      <c r="O114" s="86"/>
      <c r="P114" s="215">
        <f>O114*H114</f>
        <v>0</v>
      </c>
      <c r="Q114" s="215">
        <v>0.01575</v>
      </c>
      <c r="R114" s="215">
        <f>Q114*H114</f>
        <v>1.1169899999999999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145</v>
      </c>
      <c r="AT114" s="217" t="s">
        <v>140</v>
      </c>
      <c r="AU114" s="217" t="s">
        <v>146</v>
      </c>
      <c r="AY114" s="19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146</v>
      </c>
      <c r="BK114" s="218">
        <f>ROUND(I114*H114,2)</f>
        <v>0</v>
      </c>
      <c r="BL114" s="19" t="s">
        <v>145</v>
      </c>
      <c r="BM114" s="217" t="s">
        <v>1072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1073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148</v>
      </c>
      <c r="AU115" s="19" t="s">
        <v>146</v>
      </c>
    </row>
    <row r="116" s="2" customFormat="1">
      <c r="A116" s="40"/>
      <c r="B116" s="41"/>
      <c r="C116" s="42"/>
      <c r="D116" s="224" t="s">
        <v>150</v>
      </c>
      <c r="E116" s="42"/>
      <c r="F116" s="225" t="s">
        <v>1074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150</v>
      </c>
      <c r="AU116" s="19" t="s">
        <v>146</v>
      </c>
    </row>
    <row r="117" s="13" customFormat="1">
      <c r="A117" s="13"/>
      <c r="B117" s="226"/>
      <c r="C117" s="227"/>
      <c r="D117" s="219" t="s">
        <v>152</v>
      </c>
      <c r="E117" s="228" t="s">
        <v>19</v>
      </c>
      <c r="F117" s="229" t="s">
        <v>1075</v>
      </c>
      <c r="G117" s="227"/>
      <c r="H117" s="230">
        <v>70.920000000000002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152</v>
      </c>
      <c r="AU117" s="236" t="s">
        <v>146</v>
      </c>
      <c r="AV117" s="13" t="s">
        <v>146</v>
      </c>
      <c r="AW117" s="13" t="s">
        <v>31</v>
      </c>
      <c r="AX117" s="13" t="s">
        <v>77</v>
      </c>
      <c r="AY117" s="236" t="s">
        <v>137</v>
      </c>
    </row>
    <row r="118" s="2" customFormat="1" ht="16.5" customHeight="1">
      <c r="A118" s="40"/>
      <c r="B118" s="41"/>
      <c r="C118" s="206" t="s">
        <v>174</v>
      </c>
      <c r="D118" s="206" t="s">
        <v>140</v>
      </c>
      <c r="E118" s="207" t="s">
        <v>619</v>
      </c>
      <c r="F118" s="208" t="s">
        <v>620</v>
      </c>
      <c r="G118" s="209" t="s">
        <v>143</v>
      </c>
      <c r="H118" s="210">
        <v>99.370000000000005</v>
      </c>
      <c r="I118" s="211"/>
      <c r="J118" s="212">
        <f>ROUND(I118*H118,2)</f>
        <v>0</v>
      </c>
      <c r="K118" s="208" t="s">
        <v>144</v>
      </c>
      <c r="L118" s="46"/>
      <c r="M118" s="213" t="s">
        <v>19</v>
      </c>
      <c r="N118" s="214" t="s">
        <v>41</v>
      </c>
      <c r="O118" s="86"/>
      <c r="P118" s="215">
        <f>O118*H118</f>
        <v>0</v>
      </c>
      <c r="Q118" s="215">
        <v>0.00033</v>
      </c>
      <c r="R118" s="215">
        <f>Q118*H118</f>
        <v>0.032792100000000005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145</v>
      </c>
      <c r="AT118" s="217" t="s">
        <v>140</v>
      </c>
      <c r="AU118" s="217" t="s">
        <v>146</v>
      </c>
      <c r="AY118" s="19" t="s">
        <v>137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146</v>
      </c>
      <c r="BK118" s="218">
        <f>ROUND(I118*H118,2)</f>
        <v>0</v>
      </c>
      <c r="BL118" s="19" t="s">
        <v>145</v>
      </c>
      <c r="BM118" s="217" t="s">
        <v>1076</v>
      </c>
    </row>
    <row r="119" s="2" customFormat="1">
      <c r="A119" s="40"/>
      <c r="B119" s="41"/>
      <c r="C119" s="42"/>
      <c r="D119" s="219" t="s">
        <v>148</v>
      </c>
      <c r="E119" s="42"/>
      <c r="F119" s="220" t="s">
        <v>622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148</v>
      </c>
      <c r="AU119" s="19" t="s">
        <v>146</v>
      </c>
    </row>
    <row r="120" s="2" customFormat="1">
      <c r="A120" s="40"/>
      <c r="B120" s="41"/>
      <c r="C120" s="42"/>
      <c r="D120" s="224" t="s">
        <v>150</v>
      </c>
      <c r="E120" s="42"/>
      <c r="F120" s="225" t="s">
        <v>623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150</v>
      </c>
      <c r="AU120" s="19" t="s">
        <v>146</v>
      </c>
    </row>
    <row r="121" s="13" customFormat="1">
      <c r="A121" s="13"/>
      <c r="B121" s="226"/>
      <c r="C121" s="227"/>
      <c r="D121" s="219" t="s">
        <v>152</v>
      </c>
      <c r="E121" s="228" t="s">
        <v>19</v>
      </c>
      <c r="F121" s="229" t="s">
        <v>611</v>
      </c>
      <c r="G121" s="227"/>
      <c r="H121" s="230">
        <v>3.2400000000000002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152</v>
      </c>
      <c r="AU121" s="236" t="s">
        <v>146</v>
      </c>
      <c r="AV121" s="13" t="s">
        <v>146</v>
      </c>
      <c r="AW121" s="13" t="s">
        <v>31</v>
      </c>
      <c r="AX121" s="13" t="s">
        <v>69</v>
      </c>
      <c r="AY121" s="236" t="s">
        <v>137</v>
      </c>
    </row>
    <row r="122" s="13" customFormat="1">
      <c r="A122" s="13"/>
      <c r="B122" s="226"/>
      <c r="C122" s="227"/>
      <c r="D122" s="219" t="s">
        <v>152</v>
      </c>
      <c r="E122" s="228" t="s">
        <v>19</v>
      </c>
      <c r="F122" s="229" t="s">
        <v>612</v>
      </c>
      <c r="G122" s="227"/>
      <c r="H122" s="230">
        <v>1.52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152</v>
      </c>
      <c r="AU122" s="236" t="s">
        <v>146</v>
      </c>
      <c r="AV122" s="13" t="s">
        <v>146</v>
      </c>
      <c r="AW122" s="13" t="s">
        <v>31</v>
      </c>
      <c r="AX122" s="13" t="s">
        <v>69</v>
      </c>
      <c r="AY122" s="236" t="s">
        <v>137</v>
      </c>
    </row>
    <row r="123" s="13" customFormat="1">
      <c r="A123" s="13"/>
      <c r="B123" s="226"/>
      <c r="C123" s="227"/>
      <c r="D123" s="219" t="s">
        <v>152</v>
      </c>
      <c r="E123" s="228" t="s">
        <v>19</v>
      </c>
      <c r="F123" s="229" t="s">
        <v>613</v>
      </c>
      <c r="G123" s="227"/>
      <c r="H123" s="230">
        <v>17.600000000000001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152</v>
      </c>
      <c r="AU123" s="236" t="s">
        <v>146</v>
      </c>
      <c r="AV123" s="13" t="s">
        <v>146</v>
      </c>
      <c r="AW123" s="13" t="s">
        <v>31</v>
      </c>
      <c r="AX123" s="13" t="s">
        <v>69</v>
      </c>
      <c r="AY123" s="236" t="s">
        <v>137</v>
      </c>
    </row>
    <row r="124" s="13" customFormat="1">
      <c r="A124" s="13"/>
      <c r="B124" s="226"/>
      <c r="C124" s="227"/>
      <c r="D124" s="219" t="s">
        <v>152</v>
      </c>
      <c r="E124" s="228" t="s">
        <v>19</v>
      </c>
      <c r="F124" s="229" t="s">
        <v>470</v>
      </c>
      <c r="G124" s="227"/>
      <c r="H124" s="230">
        <v>19.949999999999999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152</v>
      </c>
      <c r="AU124" s="236" t="s">
        <v>146</v>
      </c>
      <c r="AV124" s="13" t="s">
        <v>146</v>
      </c>
      <c r="AW124" s="13" t="s">
        <v>31</v>
      </c>
      <c r="AX124" s="13" t="s">
        <v>69</v>
      </c>
      <c r="AY124" s="236" t="s">
        <v>137</v>
      </c>
    </row>
    <row r="125" s="13" customFormat="1">
      <c r="A125" s="13"/>
      <c r="B125" s="226"/>
      <c r="C125" s="227"/>
      <c r="D125" s="219" t="s">
        <v>152</v>
      </c>
      <c r="E125" s="228" t="s">
        <v>19</v>
      </c>
      <c r="F125" s="229" t="s">
        <v>614</v>
      </c>
      <c r="G125" s="227"/>
      <c r="H125" s="230">
        <v>2.7200000000000002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152</v>
      </c>
      <c r="AU125" s="236" t="s">
        <v>146</v>
      </c>
      <c r="AV125" s="13" t="s">
        <v>146</v>
      </c>
      <c r="AW125" s="13" t="s">
        <v>31</v>
      </c>
      <c r="AX125" s="13" t="s">
        <v>69</v>
      </c>
      <c r="AY125" s="236" t="s">
        <v>137</v>
      </c>
    </row>
    <row r="126" s="13" customFormat="1">
      <c r="A126" s="13"/>
      <c r="B126" s="226"/>
      <c r="C126" s="227"/>
      <c r="D126" s="219" t="s">
        <v>152</v>
      </c>
      <c r="E126" s="228" t="s">
        <v>19</v>
      </c>
      <c r="F126" s="229" t="s">
        <v>615</v>
      </c>
      <c r="G126" s="227"/>
      <c r="H126" s="230">
        <v>3.2400000000000002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152</v>
      </c>
      <c r="AU126" s="236" t="s">
        <v>146</v>
      </c>
      <c r="AV126" s="13" t="s">
        <v>146</v>
      </c>
      <c r="AW126" s="13" t="s">
        <v>31</v>
      </c>
      <c r="AX126" s="13" t="s">
        <v>69</v>
      </c>
      <c r="AY126" s="236" t="s">
        <v>137</v>
      </c>
    </row>
    <row r="127" s="13" customFormat="1">
      <c r="A127" s="13"/>
      <c r="B127" s="226"/>
      <c r="C127" s="227"/>
      <c r="D127" s="219" t="s">
        <v>152</v>
      </c>
      <c r="E127" s="228" t="s">
        <v>19</v>
      </c>
      <c r="F127" s="229" t="s">
        <v>616</v>
      </c>
      <c r="G127" s="227"/>
      <c r="H127" s="230">
        <v>1.76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152</v>
      </c>
      <c r="AU127" s="236" t="s">
        <v>146</v>
      </c>
      <c r="AV127" s="13" t="s">
        <v>146</v>
      </c>
      <c r="AW127" s="13" t="s">
        <v>31</v>
      </c>
      <c r="AX127" s="13" t="s">
        <v>69</v>
      </c>
      <c r="AY127" s="236" t="s">
        <v>137</v>
      </c>
    </row>
    <row r="128" s="13" customFormat="1">
      <c r="A128" s="13"/>
      <c r="B128" s="226"/>
      <c r="C128" s="227"/>
      <c r="D128" s="219" t="s">
        <v>152</v>
      </c>
      <c r="E128" s="228" t="s">
        <v>19</v>
      </c>
      <c r="F128" s="229" t="s">
        <v>617</v>
      </c>
      <c r="G128" s="227"/>
      <c r="H128" s="230">
        <v>4.4800000000000004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152</v>
      </c>
      <c r="AU128" s="236" t="s">
        <v>146</v>
      </c>
      <c r="AV128" s="13" t="s">
        <v>146</v>
      </c>
      <c r="AW128" s="13" t="s">
        <v>31</v>
      </c>
      <c r="AX128" s="13" t="s">
        <v>69</v>
      </c>
      <c r="AY128" s="236" t="s">
        <v>137</v>
      </c>
    </row>
    <row r="129" s="13" customFormat="1">
      <c r="A129" s="13"/>
      <c r="B129" s="226"/>
      <c r="C129" s="227"/>
      <c r="D129" s="219" t="s">
        <v>152</v>
      </c>
      <c r="E129" s="228" t="s">
        <v>19</v>
      </c>
      <c r="F129" s="229" t="s">
        <v>468</v>
      </c>
      <c r="G129" s="227"/>
      <c r="H129" s="230">
        <v>13.060000000000001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152</v>
      </c>
      <c r="AU129" s="236" t="s">
        <v>146</v>
      </c>
      <c r="AV129" s="13" t="s">
        <v>146</v>
      </c>
      <c r="AW129" s="13" t="s">
        <v>31</v>
      </c>
      <c r="AX129" s="13" t="s">
        <v>69</v>
      </c>
      <c r="AY129" s="236" t="s">
        <v>137</v>
      </c>
    </row>
    <row r="130" s="13" customFormat="1">
      <c r="A130" s="13"/>
      <c r="B130" s="226"/>
      <c r="C130" s="227"/>
      <c r="D130" s="219" t="s">
        <v>152</v>
      </c>
      <c r="E130" s="228" t="s">
        <v>19</v>
      </c>
      <c r="F130" s="229" t="s">
        <v>618</v>
      </c>
      <c r="G130" s="227"/>
      <c r="H130" s="230">
        <v>2.52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152</v>
      </c>
      <c r="AU130" s="236" t="s">
        <v>146</v>
      </c>
      <c r="AV130" s="13" t="s">
        <v>146</v>
      </c>
      <c r="AW130" s="13" t="s">
        <v>31</v>
      </c>
      <c r="AX130" s="13" t="s">
        <v>69</v>
      </c>
      <c r="AY130" s="236" t="s">
        <v>137</v>
      </c>
    </row>
    <row r="131" s="13" customFormat="1">
      <c r="A131" s="13"/>
      <c r="B131" s="226"/>
      <c r="C131" s="227"/>
      <c r="D131" s="219" t="s">
        <v>152</v>
      </c>
      <c r="E131" s="228" t="s">
        <v>19</v>
      </c>
      <c r="F131" s="229" t="s">
        <v>467</v>
      </c>
      <c r="G131" s="227"/>
      <c r="H131" s="230">
        <v>29.280000000000001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152</v>
      </c>
      <c r="AU131" s="236" t="s">
        <v>146</v>
      </c>
      <c r="AV131" s="13" t="s">
        <v>146</v>
      </c>
      <c r="AW131" s="13" t="s">
        <v>31</v>
      </c>
      <c r="AX131" s="13" t="s">
        <v>69</v>
      </c>
      <c r="AY131" s="236" t="s">
        <v>137</v>
      </c>
    </row>
    <row r="132" s="14" customFormat="1">
      <c r="A132" s="14"/>
      <c r="B132" s="237"/>
      <c r="C132" s="238"/>
      <c r="D132" s="219" t="s">
        <v>152</v>
      </c>
      <c r="E132" s="239" t="s">
        <v>19</v>
      </c>
      <c r="F132" s="240" t="s">
        <v>190</v>
      </c>
      <c r="G132" s="238"/>
      <c r="H132" s="241">
        <v>99.370000000000005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152</v>
      </c>
      <c r="AU132" s="247" t="s">
        <v>146</v>
      </c>
      <c r="AV132" s="14" t="s">
        <v>145</v>
      </c>
      <c r="AW132" s="14" t="s">
        <v>31</v>
      </c>
      <c r="AX132" s="14" t="s">
        <v>77</v>
      </c>
      <c r="AY132" s="247" t="s">
        <v>137</v>
      </c>
    </row>
    <row r="133" s="15" customFormat="1">
      <c r="A133" s="15"/>
      <c r="B133" s="248"/>
      <c r="C133" s="249"/>
      <c r="D133" s="219" t="s">
        <v>152</v>
      </c>
      <c r="E133" s="250" t="s">
        <v>19</v>
      </c>
      <c r="F133" s="251" t="s">
        <v>1077</v>
      </c>
      <c r="G133" s="249"/>
      <c r="H133" s="250" t="s">
        <v>19</v>
      </c>
      <c r="I133" s="252"/>
      <c r="J133" s="249"/>
      <c r="K133" s="249"/>
      <c r="L133" s="253"/>
      <c r="M133" s="254"/>
      <c r="N133" s="255"/>
      <c r="O133" s="255"/>
      <c r="P133" s="255"/>
      <c r="Q133" s="255"/>
      <c r="R133" s="255"/>
      <c r="S133" s="255"/>
      <c r="T133" s="25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7" t="s">
        <v>152</v>
      </c>
      <c r="AU133" s="257" t="s">
        <v>146</v>
      </c>
      <c r="AV133" s="15" t="s">
        <v>77</v>
      </c>
      <c r="AW133" s="15" t="s">
        <v>31</v>
      </c>
      <c r="AX133" s="15" t="s">
        <v>69</v>
      </c>
      <c r="AY133" s="257" t="s">
        <v>137</v>
      </c>
    </row>
    <row r="134" s="12" customFormat="1" ht="22.8" customHeight="1">
      <c r="A134" s="12"/>
      <c r="B134" s="190"/>
      <c r="C134" s="191"/>
      <c r="D134" s="192" t="s">
        <v>68</v>
      </c>
      <c r="E134" s="204" t="s">
        <v>374</v>
      </c>
      <c r="F134" s="204" t="s">
        <v>375</v>
      </c>
      <c r="G134" s="191"/>
      <c r="H134" s="191"/>
      <c r="I134" s="194"/>
      <c r="J134" s="205">
        <f>BK134</f>
        <v>0</v>
      </c>
      <c r="K134" s="191"/>
      <c r="L134" s="196"/>
      <c r="M134" s="197"/>
      <c r="N134" s="198"/>
      <c r="O134" s="198"/>
      <c r="P134" s="199">
        <f>SUM(P135:P137)</f>
        <v>0</v>
      </c>
      <c r="Q134" s="198"/>
      <c r="R134" s="199">
        <f>SUM(R135:R137)</f>
        <v>0</v>
      </c>
      <c r="S134" s="198"/>
      <c r="T134" s="200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77</v>
      </c>
      <c r="AT134" s="202" t="s">
        <v>68</v>
      </c>
      <c r="AU134" s="202" t="s">
        <v>77</v>
      </c>
      <c r="AY134" s="201" t="s">
        <v>137</v>
      </c>
      <c r="BK134" s="203">
        <f>SUM(BK135:BK137)</f>
        <v>0</v>
      </c>
    </row>
    <row r="135" s="2" customFormat="1" ht="16.5" customHeight="1">
      <c r="A135" s="40"/>
      <c r="B135" s="41"/>
      <c r="C135" s="206" t="s">
        <v>191</v>
      </c>
      <c r="D135" s="206" t="s">
        <v>140</v>
      </c>
      <c r="E135" s="207" t="s">
        <v>377</v>
      </c>
      <c r="F135" s="208" t="s">
        <v>378</v>
      </c>
      <c r="G135" s="209" t="s">
        <v>336</v>
      </c>
      <c r="H135" s="210">
        <v>14.361000000000001</v>
      </c>
      <c r="I135" s="211"/>
      <c r="J135" s="212">
        <f>ROUND(I135*H135,2)</f>
        <v>0</v>
      </c>
      <c r="K135" s="208" t="s">
        <v>144</v>
      </c>
      <c r="L135" s="46"/>
      <c r="M135" s="213" t="s">
        <v>19</v>
      </c>
      <c r="N135" s="214" t="s">
        <v>41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145</v>
      </c>
      <c r="AT135" s="217" t="s">
        <v>140</v>
      </c>
      <c r="AU135" s="217" t="s">
        <v>146</v>
      </c>
      <c r="AY135" s="19" t="s">
        <v>137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146</v>
      </c>
      <c r="BK135" s="218">
        <f>ROUND(I135*H135,2)</f>
        <v>0</v>
      </c>
      <c r="BL135" s="19" t="s">
        <v>145</v>
      </c>
      <c r="BM135" s="217" t="s">
        <v>1078</v>
      </c>
    </row>
    <row r="136" s="2" customFormat="1">
      <c r="A136" s="40"/>
      <c r="B136" s="41"/>
      <c r="C136" s="42"/>
      <c r="D136" s="219" t="s">
        <v>148</v>
      </c>
      <c r="E136" s="42"/>
      <c r="F136" s="220" t="s">
        <v>380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148</v>
      </c>
      <c r="AU136" s="19" t="s">
        <v>146</v>
      </c>
    </row>
    <row r="137" s="2" customFormat="1">
      <c r="A137" s="40"/>
      <c r="B137" s="41"/>
      <c r="C137" s="42"/>
      <c r="D137" s="224" t="s">
        <v>150</v>
      </c>
      <c r="E137" s="42"/>
      <c r="F137" s="225" t="s">
        <v>381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150</v>
      </c>
      <c r="AU137" s="19" t="s">
        <v>146</v>
      </c>
    </row>
    <row r="138" s="12" customFormat="1" ht="25.92" customHeight="1">
      <c r="A138" s="12"/>
      <c r="B138" s="190"/>
      <c r="C138" s="191"/>
      <c r="D138" s="192" t="s">
        <v>68</v>
      </c>
      <c r="E138" s="193" t="s">
        <v>382</v>
      </c>
      <c r="F138" s="193" t="s">
        <v>383</v>
      </c>
      <c r="G138" s="191"/>
      <c r="H138" s="191"/>
      <c r="I138" s="194"/>
      <c r="J138" s="195">
        <f>BK138</f>
        <v>0</v>
      </c>
      <c r="K138" s="191"/>
      <c r="L138" s="196"/>
      <c r="M138" s="197"/>
      <c r="N138" s="198"/>
      <c r="O138" s="198"/>
      <c r="P138" s="199">
        <f>P139</f>
        <v>0</v>
      </c>
      <c r="Q138" s="198"/>
      <c r="R138" s="199">
        <f>R139</f>
        <v>0.34504821999999991</v>
      </c>
      <c r="S138" s="198"/>
      <c r="T138" s="20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146</v>
      </c>
      <c r="AT138" s="202" t="s">
        <v>68</v>
      </c>
      <c r="AU138" s="202" t="s">
        <v>69</v>
      </c>
      <c r="AY138" s="201" t="s">
        <v>137</v>
      </c>
      <c r="BK138" s="203">
        <f>BK139</f>
        <v>0</v>
      </c>
    </row>
    <row r="139" s="12" customFormat="1" ht="22.8" customHeight="1">
      <c r="A139" s="12"/>
      <c r="B139" s="190"/>
      <c r="C139" s="191"/>
      <c r="D139" s="192" t="s">
        <v>68</v>
      </c>
      <c r="E139" s="204" t="s">
        <v>1079</v>
      </c>
      <c r="F139" s="204" t="s">
        <v>1080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SUM(P140:P173)</f>
        <v>0</v>
      </c>
      <c r="Q139" s="198"/>
      <c r="R139" s="199">
        <f>SUM(R140:R173)</f>
        <v>0.34504821999999991</v>
      </c>
      <c r="S139" s="198"/>
      <c r="T139" s="200">
        <f>SUM(T140:T173)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146</v>
      </c>
      <c r="AT139" s="202" t="s">
        <v>68</v>
      </c>
      <c r="AU139" s="202" t="s">
        <v>77</v>
      </c>
      <c r="AY139" s="201" t="s">
        <v>137</v>
      </c>
      <c r="BK139" s="203">
        <f>SUM(BK140:BK173)</f>
        <v>0</v>
      </c>
    </row>
    <row r="140" s="2" customFormat="1" ht="16.5" customHeight="1">
      <c r="A140" s="40"/>
      <c r="B140" s="41"/>
      <c r="C140" s="206" t="s">
        <v>198</v>
      </c>
      <c r="D140" s="206" t="s">
        <v>140</v>
      </c>
      <c r="E140" s="207" t="s">
        <v>1081</v>
      </c>
      <c r="F140" s="208" t="s">
        <v>1082</v>
      </c>
      <c r="G140" s="209" t="s">
        <v>143</v>
      </c>
      <c r="H140" s="210">
        <v>99.370000000000005</v>
      </c>
      <c r="I140" s="211"/>
      <c r="J140" s="212">
        <f>ROUND(I140*H140,2)</f>
        <v>0</v>
      </c>
      <c r="K140" s="208" t="s">
        <v>144</v>
      </c>
      <c r="L140" s="46"/>
      <c r="M140" s="213" t="s">
        <v>19</v>
      </c>
      <c r="N140" s="214" t="s">
        <v>41</v>
      </c>
      <c r="O140" s="86"/>
      <c r="P140" s="215">
        <f>O140*H140</f>
        <v>0</v>
      </c>
      <c r="Q140" s="215">
        <v>0.00018000000000000001</v>
      </c>
      <c r="R140" s="215">
        <f>Q140*H140</f>
        <v>0.017886600000000002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269</v>
      </c>
      <c r="AT140" s="217" t="s">
        <v>140</v>
      </c>
      <c r="AU140" s="217" t="s">
        <v>146</v>
      </c>
      <c r="AY140" s="19" t="s">
        <v>137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146</v>
      </c>
      <c r="BK140" s="218">
        <f>ROUND(I140*H140,2)</f>
        <v>0</v>
      </c>
      <c r="BL140" s="19" t="s">
        <v>269</v>
      </c>
      <c r="BM140" s="217" t="s">
        <v>1083</v>
      </c>
    </row>
    <row r="141" s="2" customFormat="1">
      <c r="A141" s="40"/>
      <c r="B141" s="41"/>
      <c r="C141" s="42"/>
      <c r="D141" s="219" t="s">
        <v>148</v>
      </c>
      <c r="E141" s="42"/>
      <c r="F141" s="220" t="s">
        <v>1084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148</v>
      </c>
      <c r="AU141" s="19" t="s">
        <v>146</v>
      </c>
    </row>
    <row r="142" s="2" customFormat="1">
      <c r="A142" s="40"/>
      <c r="B142" s="41"/>
      <c r="C142" s="42"/>
      <c r="D142" s="224" t="s">
        <v>150</v>
      </c>
      <c r="E142" s="42"/>
      <c r="F142" s="225" t="s">
        <v>1085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150</v>
      </c>
      <c r="AU142" s="19" t="s">
        <v>146</v>
      </c>
    </row>
    <row r="143" s="13" customFormat="1">
      <c r="A143" s="13"/>
      <c r="B143" s="226"/>
      <c r="C143" s="227"/>
      <c r="D143" s="219" t="s">
        <v>152</v>
      </c>
      <c r="E143" s="228" t="s">
        <v>19</v>
      </c>
      <c r="F143" s="229" t="s">
        <v>611</v>
      </c>
      <c r="G143" s="227"/>
      <c r="H143" s="230">
        <v>3.2400000000000002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152</v>
      </c>
      <c r="AU143" s="236" t="s">
        <v>146</v>
      </c>
      <c r="AV143" s="13" t="s">
        <v>146</v>
      </c>
      <c r="AW143" s="13" t="s">
        <v>31</v>
      </c>
      <c r="AX143" s="13" t="s">
        <v>69</v>
      </c>
      <c r="AY143" s="236" t="s">
        <v>137</v>
      </c>
    </row>
    <row r="144" s="13" customFormat="1">
      <c r="A144" s="13"/>
      <c r="B144" s="226"/>
      <c r="C144" s="227"/>
      <c r="D144" s="219" t="s">
        <v>152</v>
      </c>
      <c r="E144" s="228" t="s">
        <v>19</v>
      </c>
      <c r="F144" s="229" t="s">
        <v>612</v>
      </c>
      <c r="G144" s="227"/>
      <c r="H144" s="230">
        <v>1.52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152</v>
      </c>
      <c r="AU144" s="236" t="s">
        <v>146</v>
      </c>
      <c r="AV144" s="13" t="s">
        <v>146</v>
      </c>
      <c r="AW144" s="13" t="s">
        <v>31</v>
      </c>
      <c r="AX144" s="13" t="s">
        <v>69</v>
      </c>
      <c r="AY144" s="236" t="s">
        <v>137</v>
      </c>
    </row>
    <row r="145" s="13" customFormat="1">
      <c r="A145" s="13"/>
      <c r="B145" s="226"/>
      <c r="C145" s="227"/>
      <c r="D145" s="219" t="s">
        <v>152</v>
      </c>
      <c r="E145" s="228" t="s">
        <v>19</v>
      </c>
      <c r="F145" s="229" t="s">
        <v>613</v>
      </c>
      <c r="G145" s="227"/>
      <c r="H145" s="230">
        <v>17.600000000000001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152</v>
      </c>
      <c r="AU145" s="236" t="s">
        <v>146</v>
      </c>
      <c r="AV145" s="13" t="s">
        <v>146</v>
      </c>
      <c r="AW145" s="13" t="s">
        <v>31</v>
      </c>
      <c r="AX145" s="13" t="s">
        <v>69</v>
      </c>
      <c r="AY145" s="236" t="s">
        <v>137</v>
      </c>
    </row>
    <row r="146" s="13" customFormat="1">
      <c r="A146" s="13"/>
      <c r="B146" s="226"/>
      <c r="C146" s="227"/>
      <c r="D146" s="219" t="s">
        <v>152</v>
      </c>
      <c r="E146" s="228" t="s">
        <v>19</v>
      </c>
      <c r="F146" s="229" t="s">
        <v>470</v>
      </c>
      <c r="G146" s="227"/>
      <c r="H146" s="230">
        <v>19.949999999999999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152</v>
      </c>
      <c r="AU146" s="236" t="s">
        <v>146</v>
      </c>
      <c r="AV146" s="13" t="s">
        <v>146</v>
      </c>
      <c r="AW146" s="13" t="s">
        <v>31</v>
      </c>
      <c r="AX146" s="13" t="s">
        <v>69</v>
      </c>
      <c r="AY146" s="236" t="s">
        <v>137</v>
      </c>
    </row>
    <row r="147" s="13" customFormat="1">
      <c r="A147" s="13"/>
      <c r="B147" s="226"/>
      <c r="C147" s="227"/>
      <c r="D147" s="219" t="s">
        <v>152</v>
      </c>
      <c r="E147" s="228" t="s">
        <v>19</v>
      </c>
      <c r="F147" s="229" t="s">
        <v>614</v>
      </c>
      <c r="G147" s="227"/>
      <c r="H147" s="230">
        <v>2.7200000000000002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152</v>
      </c>
      <c r="AU147" s="236" t="s">
        <v>146</v>
      </c>
      <c r="AV147" s="13" t="s">
        <v>146</v>
      </c>
      <c r="AW147" s="13" t="s">
        <v>31</v>
      </c>
      <c r="AX147" s="13" t="s">
        <v>69</v>
      </c>
      <c r="AY147" s="236" t="s">
        <v>137</v>
      </c>
    </row>
    <row r="148" s="13" customFormat="1">
      <c r="A148" s="13"/>
      <c r="B148" s="226"/>
      <c r="C148" s="227"/>
      <c r="D148" s="219" t="s">
        <v>152</v>
      </c>
      <c r="E148" s="228" t="s">
        <v>19</v>
      </c>
      <c r="F148" s="229" t="s">
        <v>615</v>
      </c>
      <c r="G148" s="227"/>
      <c r="H148" s="230">
        <v>3.2400000000000002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152</v>
      </c>
      <c r="AU148" s="236" t="s">
        <v>146</v>
      </c>
      <c r="AV148" s="13" t="s">
        <v>146</v>
      </c>
      <c r="AW148" s="13" t="s">
        <v>31</v>
      </c>
      <c r="AX148" s="13" t="s">
        <v>69</v>
      </c>
      <c r="AY148" s="236" t="s">
        <v>137</v>
      </c>
    </row>
    <row r="149" s="13" customFormat="1">
      <c r="A149" s="13"/>
      <c r="B149" s="226"/>
      <c r="C149" s="227"/>
      <c r="D149" s="219" t="s">
        <v>152</v>
      </c>
      <c r="E149" s="228" t="s">
        <v>19</v>
      </c>
      <c r="F149" s="229" t="s">
        <v>616</v>
      </c>
      <c r="G149" s="227"/>
      <c r="H149" s="230">
        <v>1.76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152</v>
      </c>
      <c r="AU149" s="236" t="s">
        <v>146</v>
      </c>
      <c r="AV149" s="13" t="s">
        <v>146</v>
      </c>
      <c r="AW149" s="13" t="s">
        <v>31</v>
      </c>
      <c r="AX149" s="13" t="s">
        <v>69</v>
      </c>
      <c r="AY149" s="236" t="s">
        <v>137</v>
      </c>
    </row>
    <row r="150" s="13" customFormat="1">
      <c r="A150" s="13"/>
      <c r="B150" s="226"/>
      <c r="C150" s="227"/>
      <c r="D150" s="219" t="s">
        <v>152</v>
      </c>
      <c r="E150" s="228" t="s">
        <v>19</v>
      </c>
      <c r="F150" s="229" t="s">
        <v>617</v>
      </c>
      <c r="G150" s="227"/>
      <c r="H150" s="230">
        <v>4.4800000000000004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152</v>
      </c>
      <c r="AU150" s="236" t="s">
        <v>146</v>
      </c>
      <c r="AV150" s="13" t="s">
        <v>146</v>
      </c>
      <c r="AW150" s="13" t="s">
        <v>31</v>
      </c>
      <c r="AX150" s="13" t="s">
        <v>69</v>
      </c>
      <c r="AY150" s="236" t="s">
        <v>137</v>
      </c>
    </row>
    <row r="151" s="13" customFormat="1">
      <c r="A151" s="13"/>
      <c r="B151" s="226"/>
      <c r="C151" s="227"/>
      <c r="D151" s="219" t="s">
        <v>152</v>
      </c>
      <c r="E151" s="228" t="s">
        <v>19</v>
      </c>
      <c r="F151" s="229" t="s">
        <v>468</v>
      </c>
      <c r="G151" s="227"/>
      <c r="H151" s="230">
        <v>13.060000000000001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152</v>
      </c>
      <c r="AU151" s="236" t="s">
        <v>146</v>
      </c>
      <c r="AV151" s="13" t="s">
        <v>146</v>
      </c>
      <c r="AW151" s="13" t="s">
        <v>31</v>
      </c>
      <c r="AX151" s="13" t="s">
        <v>69</v>
      </c>
      <c r="AY151" s="236" t="s">
        <v>137</v>
      </c>
    </row>
    <row r="152" s="13" customFormat="1">
      <c r="A152" s="13"/>
      <c r="B152" s="226"/>
      <c r="C152" s="227"/>
      <c r="D152" s="219" t="s">
        <v>152</v>
      </c>
      <c r="E152" s="228" t="s">
        <v>19</v>
      </c>
      <c r="F152" s="229" t="s">
        <v>618</v>
      </c>
      <c r="G152" s="227"/>
      <c r="H152" s="230">
        <v>2.52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152</v>
      </c>
      <c r="AU152" s="236" t="s">
        <v>146</v>
      </c>
      <c r="AV152" s="13" t="s">
        <v>146</v>
      </c>
      <c r="AW152" s="13" t="s">
        <v>31</v>
      </c>
      <c r="AX152" s="13" t="s">
        <v>69</v>
      </c>
      <c r="AY152" s="236" t="s">
        <v>137</v>
      </c>
    </row>
    <row r="153" s="13" customFormat="1">
      <c r="A153" s="13"/>
      <c r="B153" s="226"/>
      <c r="C153" s="227"/>
      <c r="D153" s="219" t="s">
        <v>152</v>
      </c>
      <c r="E153" s="228" t="s">
        <v>19</v>
      </c>
      <c r="F153" s="229" t="s">
        <v>467</v>
      </c>
      <c r="G153" s="227"/>
      <c r="H153" s="230">
        <v>29.280000000000001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152</v>
      </c>
      <c r="AU153" s="236" t="s">
        <v>146</v>
      </c>
      <c r="AV153" s="13" t="s">
        <v>146</v>
      </c>
      <c r="AW153" s="13" t="s">
        <v>31</v>
      </c>
      <c r="AX153" s="13" t="s">
        <v>69</v>
      </c>
      <c r="AY153" s="236" t="s">
        <v>137</v>
      </c>
    </row>
    <row r="154" s="14" customFormat="1">
      <c r="A154" s="14"/>
      <c r="B154" s="237"/>
      <c r="C154" s="238"/>
      <c r="D154" s="219" t="s">
        <v>152</v>
      </c>
      <c r="E154" s="239" t="s">
        <v>19</v>
      </c>
      <c r="F154" s="240" t="s">
        <v>190</v>
      </c>
      <c r="G154" s="238"/>
      <c r="H154" s="241">
        <v>99.370000000000005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152</v>
      </c>
      <c r="AU154" s="247" t="s">
        <v>146</v>
      </c>
      <c r="AV154" s="14" t="s">
        <v>145</v>
      </c>
      <c r="AW154" s="14" t="s">
        <v>31</v>
      </c>
      <c r="AX154" s="14" t="s">
        <v>77</v>
      </c>
      <c r="AY154" s="247" t="s">
        <v>137</v>
      </c>
    </row>
    <row r="155" s="2" customFormat="1" ht="16.5" customHeight="1">
      <c r="A155" s="40"/>
      <c r="B155" s="41"/>
      <c r="C155" s="262" t="s">
        <v>205</v>
      </c>
      <c r="D155" s="262" t="s">
        <v>522</v>
      </c>
      <c r="E155" s="263" t="s">
        <v>1086</v>
      </c>
      <c r="F155" s="264" t="s">
        <v>1087</v>
      </c>
      <c r="G155" s="265" t="s">
        <v>143</v>
      </c>
      <c r="H155" s="266">
        <v>115.816</v>
      </c>
      <c r="I155" s="267"/>
      <c r="J155" s="268">
        <f>ROUND(I155*H155,2)</f>
        <v>0</v>
      </c>
      <c r="K155" s="264" t="s">
        <v>144</v>
      </c>
      <c r="L155" s="269"/>
      <c r="M155" s="270" t="s">
        <v>19</v>
      </c>
      <c r="N155" s="271" t="s">
        <v>41</v>
      </c>
      <c r="O155" s="86"/>
      <c r="P155" s="215">
        <f>O155*H155</f>
        <v>0</v>
      </c>
      <c r="Q155" s="215">
        <v>0.0011199999999999999</v>
      </c>
      <c r="R155" s="215">
        <f>Q155*H155</f>
        <v>0.12971391999999998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415</v>
      </c>
      <c r="AT155" s="217" t="s">
        <v>522</v>
      </c>
      <c r="AU155" s="217" t="s">
        <v>146</v>
      </c>
      <c r="AY155" s="19" t="s">
        <v>137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146</v>
      </c>
      <c r="BK155" s="218">
        <f>ROUND(I155*H155,2)</f>
        <v>0</v>
      </c>
      <c r="BL155" s="19" t="s">
        <v>269</v>
      </c>
      <c r="BM155" s="217" t="s">
        <v>1088</v>
      </c>
    </row>
    <row r="156" s="2" customFormat="1">
      <c r="A156" s="40"/>
      <c r="B156" s="41"/>
      <c r="C156" s="42"/>
      <c r="D156" s="219" t="s">
        <v>148</v>
      </c>
      <c r="E156" s="42"/>
      <c r="F156" s="220" t="s">
        <v>1087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148</v>
      </c>
      <c r="AU156" s="19" t="s">
        <v>146</v>
      </c>
    </row>
    <row r="157" s="13" customFormat="1">
      <c r="A157" s="13"/>
      <c r="B157" s="226"/>
      <c r="C157" s="227"/>
      <c r="D157" s="219" t="s">
        <v>152</v>
      </c>
      <c r="E157" s="227"/>
      <c r="F157" s="229" t="s">
        <v>1089</v>
      </c>
      <c r="G157" s="227"/>
      <c r="H157" s="230">
        <v>115.816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152</v>
      </c>
      <c r="AU157" s="236" t="s">
        <v>146</v>
      </c>
      <c r="AV157" s="13" t="s">
        <v>146</v>
      </c>
      <c r="AW157" s="13" t="s">
        <v>4</v>
      </c>
      <c r="AX157" s="13" t="s">
        <v>77</v>
      </c>
      <c r="AY157" s="236" t="s">
        <v>137</v>
      </c>
    </row>
    <row r="158" s="2" customFormat="1" ht="16.5" customHeight="1">
      <c r="A158" s="40"/>
      <c r="B158" s="41"/>
      <c r="C158" s="206" t="s">
        <v>138</v>
      </c>
      <c r="D158" s="206" t="s">
        <v>140</v>
      </c>
      <c r="E158" s="207" t="s">
        <v>1090</v>
      </c>
      <c r="F158" s="208" t="s">
        <v>1091</v>
      </c>
      <c r="G158" s="209" t="s">
        <v>143</v>
      </c>
      <c r="H158" s="210">
        <v>70.920000000000002</v>
      </c>
      <c r="I158" s="211"/>
      <c r="J158" s="212">
        <f>ROUND(I158*H158,2)</f>
        <v>0</v>
      </c>
      <c r="K158" s="208" t="s">
        <v>144</v>
      </c>
      <c r="L158" s="46"/>
      <c r="M158" s="213" t="s">
        <v>19</v>
      </c>
      <c r="N158" s="214" t="s">
        <v>41</v>
      </c>
      <c r="O158" s="86"/>
      <c r="P158" s="215">
        <f>O158*H158</f>
        <v>0</v>
      </c>
      <c r="Q158" s="215">
        <v>0.00022000000000000001</v>
      </c>
      <c r="R158" s="215">
        <f>Q158*H158</f>
        <v>0.015602400000000001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269</v>
      </c>
      <c r="AT158" s="217" t="s">
        <v>140</v>
      </c>
      <c r="AU158" s="217" t="s">
        <v>146</v>
      </c>
      <c r="AY158" s="19" t="s">
        <v>137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146</v>
      </c>
      <c r="BK158" s="218">
        <f>ROUND(I158*H158,2)</f>
        <v>0</v>
      </c>
      <c r="BL158" s="19" t="s">
        <v>269</v>
      </c>
      <c r="BM158" s="217" t="s">
        <v>1092</v>
      </c>
    </row>
    <row r="159" s="2" customFormat="1">
      <c r="A159" s="40"/>
      <c r="B159" s="41"/>
      <c r="C159" s="42"/>
      <c r="D159" s="219" t="s">
        <v>148</v>
      </c>
      <c r="E159" s="42"/>
      <c r="F159" s="220" t="s">
        <v>1093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148</v>
      </c>
      <c r="AU159" s="19" t="s">
        <v>146</v>
      </c>
    </row>
    <row r="160" s="2" customFormat="1">
      <c r="A160" s="40"/>
      <c r="B160" s="41"/>
      <c r="C160" s="42"/>
      <c r="D160" s="224" t="s">
        <v>150</v>
      </c>
      <c r="E160" s="42"/>
      <c r="F160" s="225" t="s">
        <v>1094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150</v>
      </c>
      <c r="AU160" s="19" t="s">
        <v>146</v>
      </c>
    </row>
    <row r="161" s="13" customFormat="1">
      <c r="A161" s="13"/>
      <c r="B161" s="226"/>
      <c r="C161" s="227"/>
      <c r="D161" s="219" t="s">
        <v>152</v>
      </c>
      <c r="E161" s="228" t="s">
        <v>19</v>
      </c>
      <c r="F161" s="229" t="s">
        <v>552</v>
      </c>
      <c r="G161" s="227"/>
      <c r="H161" s="230">
        <v>4.5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152</v>
      </c>
      <c r="AU161" s="236" t="s">
        <v>146</v>
      </c>
      <c r="AV161" s="13" t="s">
        <v>146</v>
      </c>
      <c r="AW161" s="13" t="s">
        <v>31</v>
      </c>
      <c r="AX161" s="13" t="s">
        <v>69</v>
      </c>
      <c r="AY161" s="236" t="s">
        <v>137</v>
      </c>
    </row>
    <row r="162" s="13" customFormat="1">
      <c r="A162" s="13"/>
      <c r="B162" s="226"/>
      <c r="C162" s="227"/>
      <c r="D162" s="219" t="s">
        <v>152</v>
      </c>
      <c r="E162" s="228" t="s">
        <v>19</v>
      </c>
      <c r="F162" s="229" t="s">
        <v>553</v>
      </c>
      <c r="G162" s="227"/>
      <c r="H162" s="230">
        <v>5.46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152</v>
      </c>
      <c r="AU162" s="236" t="s">
        <v>146</v>
      </c>
      <c r="AV162" s="13" t="s">
        <v>146</v>
      </c>
      <c r="AW162" s="13" t="s">
        <v>31</v>
      </c>
      <c r="AX162" s="13" t="s">
        <v>69</v>
      </c>
      <c r="AY162" s="236" t="s">
        <v>137</v>
      </c>
    </row>
    <row r="163" s="13" customFormat="1">
      <c r="A163" s="13"/>
      <c r="B163" s="226"/>
      <c r="C163" s="227"/>
      <c r="D163" s="219" t="s">
        <v>152</v>
      </c>
      <c r="E163" s="228" t="s">
        <v>19</v>
      </c>
      <c r="F163" s="229" t="s">
        <v>554</v>
      </c>
      <c r="G163" s="227"/>
      <c r="H163" s="230">
        <v>5.5199999999999996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152</v>
      </c>
      <c r="AU163" s="236" t="s">
        <v>146</v>
      </c>
      <c r="AV163" s="13" t="s">
        <v>146</v>
      </c>
      <c r="AW163" s="13" t="s">
        <v>31</v>
      </c>
      <c r="AX163" s="13" t="s">
        <v>69</v>
      </c>
      <c r="AY163" s="236" t="s">
        <v>137</v>
      </c>
    </row>
    <row r="164" s="13" customFormat="1">
      <c r="A164" s="13"/>
      <c r="B164" s="226"/>
      <c r="C164" s="227"/>
      <c r="D164" s="219" t="s">
        <v>152</v>
      </c>
      <c r="E164" s="228" t="s">
        <v>19</v>
      </c>
      <c r="F164" s="229" t="s">
        <v>555</v>
      </c>
      <c r="G164" s="227"/>
      <c r="H164" s="230">
        <v>44.399999999999999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152</v>
      </c>
      <c r="AU164" s="236" t="s">
        <v>146</v>
      </c>
      <c r="AV164" s="13" t="s">
        <v>146</v>
      </c>
      <c r="AW164" s="13" t="s">
        <v>31</v>
      </c>
      <c r="AX164" s="13" t="s">
        <v>69</v>
      </c>
      <c r="AY164" s="236" t="s">
        <v>137</v>
      </c>
    </row>
    <row r="165" s="13" customFormat="1">
      <c r="A165" s="13"/>
      <c r="B165" s="226"/>
      <c r="C165" s="227"/>
      <c r="D165" s="219" t="s">
        <v>152</v>
      </c>
      <c r="E165" s="228" t="s">
        <v>19</v>
      </c>
      <c r="F165" s="229" t="s">
        <v>328</v>
      </c>
      <c r="G165" s="227"/>
      <c r="H165" s="230">
        <v>4.5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152</v>
      </c>
      <c r="AU165" s="236" t="s">
        <v>146</v>
      </c>
      <c r="AV165" s="13" t="s">
        <v>146</v>
      </c>
      <c r="AW165" s="13" t="s">
        <v>31</v>
      </c>
      <c r="AX165" s="13" t="s">
        <v>69</v>
      </c>
      <c r="AY165" s="236" t="s">
        <v>137</v>
      </c>
    </row>
    <row r="166" s="13" customFormat="1">
      <c r="A166" s="13"/>
      <c r="B166" s="226"/>
      <c r="C166" s="227"/>
      <c r="D166" s="219" t="s">
        <v>152</v>
      </c>
      <c r="E166" s="228" t="s">
        <v>19</v>
      </c>
      <c r="F166" s="229" t="s">
        <v>556</v>
      </c>
      <c r="G166" s="227"/>
      <c r="H166" s="230">
        <v>6.54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152</v>
      </c>
      <c r="AU166" s="236" t="s">
        <v>146</v>
      </c>
      <c r="AV166" s="13" t="s">
        <v>146</v>
      </c>
      <c r="AW166" s="13" t="s">
        <v>31</v>
      </c>
      <c r="AX166" s="13" t="s">
        <v>69</v>
      </c>
      <c r="AY166" s="236" t="s">
        <v>137</v>
      </c>
    </row>
    <row r="167" s="14" customFormat="1">
      <c r="A167" s="14"/>
      <c r="B167" s="237"/>
      <c r="C167" s="238"/>
      <c r="D167" s="219" t="s">
        <v>152</v>
      </c>
      <c r="E167" s="239" t="s">
        <v>19</v>
      </c>
      <c r="F167" s="240" t="s">
        <v>190</v>
      </c>
      <c r="G167" s="238"/>
      <c r="H167" s="241">
        <v>70.920000000000002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152</v>
      </c>
      <c r="AU167" s="247" t="s">
        <v>146</v>
      </c>
      <c r="AV167" s="14" t="s">
        <v>145</v>
      </c>
      <c r="AW167" s="14" t="s">
        <v>31</v>
      </c>
      <c r="AX167" s="14" t="s">
        <v>77</v>
      </c>
      <c r="AY167" s="247" t="s">
        <v>137</v>
      </c>
    </row>
    <row r="168" s="2" customFormat="1" ht="16.5" customHeight="1">
      <c r="A168" s="40"/>
      <c r="B168" s="41"/>
      <c r="C168" s="262" t="s">
        <v>220</v>
      </c>
      <c r="D168" s="262" t="s">
        <v>522</v>
      </c>
      <c r="E168" s="263" t="s">
        <v>1095</v>
      </c>
      <c r="F168" s="264" t="s">
        <v>1096</v>
      </c>
      <c r="G168" s="265" t="s">
        <v>143</v>
      </c>
      <c r="H168" s="266">
        <v>86.593000000000004</v>
      </c>
      <c r="I168" s="267"/>
      <c r="J168" s="268">
        <f>ROUND(I168*H168,2)</f>
        <v>0</v>
      </c>
      <c r="K168" s="264" t="s">
        <v>144</v>
      </c>
      <c r="L168" s="269"/>
      <c r="M168" s="270" t="s">
        <v>19</v>
      </c>
      <c r="N168" s="271" t="s">
        <v>41</v>
      </c>
      <c r="O168" s="86"/>
      <c r="P168" s="215">
        <f>O168*H168</f>
        <v>0</v>
      </c>
      <c r="Q168" s="215">
        <v>0.0020999999999999999</v>
      </c>
      <c r="R168" s="215">
        <f>Q168*H168</f>
        <v>0.18184529999999999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415</v>
      </c>
      <c r="AT168" s="217" t="s">
        <v>522</v>
      </c>
      <c r="AU168" s="217" t="s">
        <v>146</v>
      </c>
      <c r="AY168" s="19" t="s">
        <v>137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146</v>
      </c>
      <c r="BK168" s="218">
        <f>ROUND(I168*H168,2)</f>
        <v>0</v>
      </c>
      <c r="BL168" s="19" t="s">
        <v>269</v>
      </c>
      <c r="BM168" s="217" t="s">
        <v>1097</v>
      </c>
    </row>
    <row r="169" s="2" customFormat="1">
      <c r="A169" s="40"/>
      <c r="B169" s="41"/>
      <c r="C169" s="42"/>
      <c r="D169" s="219" t="s">
        <v>148</v>
      </c>
      <c r="E169" s="42"/>
      <c r="F169" s="220" t="s">
        <v>1096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148</v>
      </c>
      <c r="AU169" s="19" t="s">
        <v>146</v>
      </c>
    </row>
    <row r="170" s="13" customFormat="1">
      <c r="A170" s="13"/>
      <c r="B170" s="226"/>
      <c r="C170" s="227"/>
      <c r="D170" s="219" t="s">
        <v>152</v>
      </c>
      <c r="E170" s="227"/>
      <c r="F170" s="229" t="s">
        <v>1098</v>
      </c>
      <c r="G170" s="227"/>
      <c r="H170" s="230">
        <v>86.593000000000004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152</v>
      </c>
      <c r="AU170" s="236" t="s">
        <v>146</v>
      </c>
      <c r="AV170" s="13" t="s">
        <v>146</v>
      </c>
      <c r="AW170" s="13" t="s">
        <v>4</v>
      </c>
      <c r="AX170" s="13" t="s">
        <v>77</v>
      </c>
      <c r="AY170" s="236" t="s">
        <v>137</v>
      </c>
    </row>
    <row r="171" s="2" customFormat="1" ht="16.5" customHeight="1">
      <c r="A171" s="40"/>
      <c r="B171" s="41"/>
      <c r="C171" s="206" t="s">
        <v>229</v>
      </c>
      <c r="D171" s="206" t="s">
        <v>140</v>
      </c>
      <c r="E171" s="207" t="s">
        <v>1099</v>
      </c>
      <c r="F171" s="208" t="s">
        <v>1100</v>
      </c>
      <c r="G171" s="209" t="s">
        <v>336</v>
      </c>
      <c r="H171" s="210">
        <v>0.34499999999999997</v>
      </c>
      <c r="I171" s="211"/>
      <c r="J171" s="212">
        <f>ROUND(I171*H171,2)</f>
        <v>0</v>
      </c>
      <c r="K171" s="208" t="s">
        <v>144</v>
      </c>
      <c r="L171" s="46"/>
      <c r="M171" s="213" t="s">
        <v>19</v>
      </c>
      <c r="N171" s="214" t="s">
        <v>41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269</v>
      </c>
      <c r="AT171" s="217" t="s">
        <v>140</v>
      </c>
      <c r="AU171" s="217" t="s">
        <v>146</v>
      </c>
      <c r="AY171" s="19" t="s">
        <v>137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146</v>
      </c>
      <c r="BK171" s="218">
        <f>ROUND(I171*H171,2)</f>
        <v>0</v>
      </c>
      <c r="BL171" s="19" t="s">
        <v>269</v>
      </c>
      <c r="BM171" s="217" t="s">
        <v>1101</v>
      </c>
    </row>
    <row r="172" s="2" customFormat="1">
      <c r="A172" s="40"/>
      <c r="B172" s="41"/>
      <c r="C172" s="42"/>
      <c r="D172" s="219" t="s">
        <v>148</v>
      </c>
      <c r="E172" s="42"/>
      <c r="F172" s="220" t="s">
        <v>1102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148</v>
      </c>
      <c r="AU172" s="19" t="s">
        <v>146</v>
      </c>
    </row>
    <row r="173" s="2" customFormat="1">
      <c r="A173" s="40"/>
      <c r="B173" s="41"/>
      <c r="C173" s="42"/>
      <c r="D173" s="224" t="s">
        <v>150</v>
      </c>
      <c r="E173" s="42"/>
      <c r="F173" s="225" t="s">
        <v>1103</v>
      </c>
      <c r="G173" s="42"/>
      <c r="H173" s="42"/>
      <c r="I173" s="221"/>
      <c r="J173" s="42"/>
      <c r="K173" s="42"/>
      <c r="L173" s="46"/>
      <c r="M173" s="258"/>
      <c r="N173" s="259"/>
      <c r="O173" s="260"/>
      <c r="P173" s="260"/>
      <c r="Q173" s="260"/>
      <c r="R173" s="260"/>
      <c r="S173" s="260"/>
      <c r="T173" s="261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150</v>
      </c>
      <c r="AU173" s="19" t="s">
        <v>146</v>
      </c>
    </row>
    <row r="174" s="2" customFormat="1" ht="6.96" customHeight="1">
      <c r="A174" s="40"/>
      <c r="B174" s="61"/>
      <c r="C174" s="62"/>
      <c r="D174" s="62"/>
      <c r="E174" s="62"/>
      <c r="F174" s="62"/>
      <c r="G174" s="62"/>
      <c r="H174" s="62"/>
      <c r="I174" s="62"/>
      <c r="J174" s="62"/>
      <c r="K174" s="62"/>
      <c r="L174" s="46"/>
      <c r="M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</row>
  </sheetData>
  <sheetProtection sheet="1" autoFilter="0" formatColumns="0" formatRows="0" objects="1" scenarios="1" spinCount="100000" saltValue="54dm7CkVhiVcqqNJMyN68EXRHfM+XgTNdLyfaDXzFbY+D0TFcudJbw52LV7f1IxJrqBQpNJKfMCKQ3qYGmzVNw==" hashValue="g7ysPV8gg9oJl2115FIxEBu1BN5JutScJGk7y4mg7kXKa2ncQmmrx9xMy4Sik6dMc980LsUHqrSGcgxK1kNltg==" algorithmName="SHA-512" password="CC35"/>
  <autoFilter ref="C85:K17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273313711"/>
    <hyperlink ref="F107" r:id="rId2" display="https://podminky.urs.cz/item/CS_URS_2024_01/319231212"/>
    <hyperlink ref="F111" r:id="rId3" display="https://podminky.urs.cz/item/CS_URS_2024_01/319231213"/>
    <hyperlink ref="F116" r:id="rId4" display="https://podminky.urs.cz/item/CS_URS_2024_01/612321111"/>
    <hyperlink ref="F120" r:id="rId5" display="https://podminky.urs.cz/item/CS_URS_2024_01/632481215"/>
    <hyperlink ref="F137" r:id="rId6" display="https://podminky.urs.cz/item/CS_URS_2024_01/998018001"/>
    <hyperlink ref="F142" r:id="rId7" display="https://podminky.urs.cz/item/CS_URS_2024_01/711831111"/>
    <hyperlink ref="F160" r:id="rId8" display="https://podminky.urs.cz/item/CS_URS_2024_01/711831511"/>
    <hyperlink ref="F173" r:id="rId9" display="https://podminky.urs.cz/item/CS_URS_2024_01/99871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103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bytu budovy Salavice č.p. 47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1104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29. 4. 2024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ROUND((SUM(BE83:BE162)),  2)</f>
        <v>0</v>
      </c>
      <c r="G33" s="40"/>
      <c r="H33" s="40"/>
      <c r="I33" s="150">
        <v>0.20999999999999999</v>
      </c>
      <c r="J33" s="149">
        <f>ROUND(((SUM(BE83:BE162))*I33),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ROUND((SUM(BF83:BF162)),  2)</f>
        <v>0</v>
      </c>
      <c r="G34" s="40"/>
      <c r="H34" s="40"/>
      <c r="I34" s="150">
        <v>0.12</v>
      </c>
      <c r="J34" s="149">
        <f>ROUND(((SUM(BF83:BF162))*I34),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ROUND((SUM(BG83:BG162)),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ROUND((SUM(BH83:BH162)),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ROUND((SUM(BI83:BI162)),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bytu budovy Salavice č.p. 47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201 - vodoinstalace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29. 4. 2024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115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1105</v>
      </c>
      <c r="E62" s="176"/>
      <c r="F62" s="176"/>
      <c r="G62" s="176"/>
      <c r="H62" s="176"/>
      <c r="I62" s="176"/>
      <c r="J62" s="177">
        <f>J140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116</v>
      </c>
      <c r="E63" s="176"/>
      <c r="F63" s="176"/>
      <c r="G63" s="176"/>
      <c r="H63" s="176"/>
      <c r="I63" s="176"/>
      <c r="J63" s="177">
        <f>J156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122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Oprava bytu budovy Salavice č.p. 47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201 - vodoinstalace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29. 4. 2024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30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28</v>
      </c>
      <c r="D80" s="42"/>
      <c r="E80" s="42"/>
      <c r="F80" s="29" t="str">
        <f>IF(E18="","",E18)</f>
        <v>Vyplň údaj</v>
      </c>
      <c r="G80" s="42"/>
      <c r="H80" s="42"/>
      <c r="I80" s="34" t="s">
        <v>32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123</v>
      </c>
      <c r="D82" s="182" t="s">
        <v>54</v>
      </c>
      <c r="E82" s="182" t="s">
        <v>50</v>
      </c>
      <c r="F82" s="182" t="s">
        <v>51</v>
      </c>
      <c r="G82" s="182" t="s">
        <v>124</v>
      </c>
      <c r="H82" s="182" t="s">
        <v>125</v>
      </c>
      <c r="I82" s="182" t="s">
        <v>126</v>
      </c>
      <c r="J82" s="182" t="s">
        <v>108</v>
      </c>
      <c r="K82" s="183" t="s">
        <v>127</v>
      </c>
      <c r="L82" s="184"/>
      <c r="M82" s="94" t="s">
        <v>19</v>
      </c>
      <c r="N82" s="95" t="s">
        <v>39</v>
      </c>
      <c r="O82" s="95" t="s">
        <v>128</v>
      </c>
      <c r="P82" s="95" t="s">
        <v>129</v>
      </c>
      <c r="Q82" s="95" t="s">
        <v>130</v>
      </c>
      <c r="R82" s="95" t="s">
        <v>131</v>
      </c>
      <c r="S82" s="95" t="s">
        <v>132</v>
      </c>
      <c r="T82" s="96" t="s">
        <v>133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134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0.074732499999999993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68</v>
      </c>
      <c r="AU83" s="19" t="s">
        <v>109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68</v>
      </c>
      <c r="E84" s="193" t="s">
        <v>382</v>
      </c>
      <c r="F84" s="193" t="s">
        <v>383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P85+P140+P156</f>
        <v>0</v>
      </c>
      <c r="Q84" s="198"/>
      <c r="R84" s="199">
        <f>R85+R140+R156</f>
        <v>0.074732499999999993</v>
      </c>
      <c r="S84" s="198"/>
      <c r="T84" s="200">
        <f>T85+T140+T156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146</v>
      </c>
      <c r="AT84" s="202" t="s">
        <v>68</v>
      </c>
      <c r="AU84" s="202" t="s">
        <v>69</v>
      </c>
      <c r="AY84" s="201" t="s">
        <v>137</v>
      </c>
      <c r="BK84" s="203">
        <f>BK85+BK140+BK156</f>
        <v>0</v>
      </c>
    </row>
    <row r="85" s="12" customFormat="1" ht="22.8" customHeight="1">
      <c r="A85" s="12"/>
      <c r="B85" s="190"/>
      <c r="C85" s="191"/>
      <c r="D85" s="192" t="s">
        <v>68</v>
      </c>
      <c r="E85" s="204" t="s">
        <v>384</v>
      </c>
      <c r="F85" s="204" t="s">
        <v>385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SUM(P86:P139)</f>
        <v>0</v>
      </c>
      <c r="Q85" s="198"/>
      <c r="R85" s="199">
        <f>SUM(R86:R139)</f>
        <v>0.051702500000000005</v>
      </c>
      <c r="S85" s="198"/>
      <c r="T85" s="200">
        <f>SUM(T86:T139)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146</v>
      </c>
      <c r="AT85" s="202" t="s">
        <v>68</v>
      </c>
      <c r="AU85" s="202" t="s">
        <v>77</v>
      </c>
      <c r="AY85" s="201" t="s">
        <v>137</v>
      </c>
      <c r="BK85" s="203">
        <f>SUM(BK86:BK139)</f>
        <v>0</v>
      </c>
    </row>
    <row r="86" s="2" customFormat="1" ht="16.5" customHeight="1">
      <c r="A86" s="40"/>
      <c r="B86" s="41"/>
      <c r="C86" s="206" t="s">
        <v>77</v>
      </c>
      <c r="D86" s="206" t="s">
        <v>140</v>
      </c>
      <c r="E86" s="207" t="s">
        <v>1106</v>
      </c>
      <c r="F86" s="208" t="s">
        <v>1107</v>
      </c>
      <c r="G86" s="209" t="s">
        <v>208</v>
      </c>
      <c r="H86" s="210">
        <v>25.5</v>
      </c>
      <c r="I86" s="211"/>
      <c r="J86" s="212">
        <f>ROUND(I86*H86,2)</f>
        <v>0</v>
      </c>
      <c r="K86" s="208" t="s">
        <v>144</v>
      </c>
      <c r="L86" s="46"/>
      <c r="M86" s="213" t="s">
        <v>19</v>
      </c>
      <c r="N86" s="214" t="s">
        <v>41</v>
      </c>
      <c r="O86" s="86"/>
      <c r="P86" s="215">
        <f>O86*H86</f>
        <v>0</v>
      </c>
      <c r="Q86" s="215">
        <v>0.00084000000000000003</v>
      </c>
      <c r="R86" s="215">
        <f>Q86*H86</f>
        <v>0.021420000000000002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269</v>
      </c>
      <c r="AT86" s="217" t="s">
        <v>140</v>
      </c>
      <c r="AU86" s="217" t="s">
        <v>146</v>
      </c>
      <c r="AY86" s="19" t="s">
        <v>137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146</v>
      </c>
      <c r="BK86" s="218">
        <f>ROUND(I86*H86,2)</f>
        <v>0</v>
      </c>
      <c r="BL86" s="19" t="s">
        <v>269</v>
      </c>
      <c r="BM86" s="217" t="s">
        <v>1108</v>
      </c>
    </row>
    <row r="87" s="2" customFormat="1">
      <c r="A87" s="40"/>
      <c r="B87" s="41"/>
      <c r="C87" s="42"/>
      <c r="D87" s="219" t="s">
        <v>148</v>
      </c>
      <c r="E87" s="42"/>
      <c r="F87" s="220" t="s">
        <v>1109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148</v>
      </c>
      <c r="AU87" s="19" t="s">
        <v>146</v>
      </c>
    </row>
    <row r="88" s="2" customFormat="1">
      <c r="A88" s="40"/>
      <c r="B88" s="41"/>
      <c r="C88" s="42"/>
      <c r="D88" s="224" t="s">
        <v>150</v>
      </c>
      <c r="E88" s="42"/>
      <c r="F88" s="225" t="s">
        <v>1110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150</v>
      </c>
      <c r="AU88" s="19" t="s">
        <v>146</v>
      </c>
    </row>
    <row r="89" s="13" customFormat="1">
      <c r="A89" s="13"/>
      <c r="B89" s="226"/>
      <c r="C89" s="227"/>
      <c r="D89" s="219" t="s">
        <v>152</v>
      </c>
      <c r="E89" s="228" t="s">
        <v>19</v>
      </c>
      <c r="F89" s="229" t="s">
        <v>1111</v>
      </c>
      <c r="G89" s="227"/>
      <c r="H89" s="230">
        <v>9.6500000000000004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152</v>
      </c>
      <c r="AU89" s="236" t="s">
        <v>146</v>
      </c>
      <c r="AV89" s="13" t="s">
        <v>146</v>
      </c>
      <c r="AW89" s="13" t="s">
        <v>31</v>
      </c>
      <c r="AX89" s="13" t="s">
        <v>69</v>
      </c>
      <c r="AY89" s="236" t="s">
        <v>137</v>
      </c>
    </row>
    <row r="90" s="13" customFormat="1">
      <c r="A90" s="13"/>
      <c r="B90" s="226"/>
      <c r="C90" s="227"/>
      <c r="D90" s="219" t="s">
        <v>152</v>
      </c>
      <c r="E90" s="228" t="s">
        <v>19</v>
      </c>
      <c r="F90" s="229" t="s">
        <v>1112</v>
      </c>
      <c r="G90" s="227"/>
      <c r="H90" s="230">
        <v>4.1500000000000004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152</v>
      </c>
      <c r="AU90" s="236" t="s">
        <v>146</v>
      </c>
      <c r="AV90" s="13" t="s">
        <v>146</v>
      </c>
      <c r="AW90" s="13" t="s">
        <v>31</v>
      </c>
      <c r="AX90" s="13" t="s">
        <v>69</v>
      </c>
      <c r="AY90" s="236" t="s">
        <v>137</v>
      </c>
    </row>
    <row r="91" s="13" customFormat="1">
      <c r="A91" s="13"/>
      <c r="B91" s="226"/>
      <c r="C91" s="227"/>
      <c r="D91" s="219" t="s">
        <v>152</v>
      </c>
      <c r="E91" s="228" t="s">
        <v>19</v>
      </c>
      <c r="F91" s="229" t="s">
        <v>1113</v>
      </c>
      <c r="G91" s="227"/>
      <c r="H91" s="230">
        <v>4.9000000000000004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152</v>
      </c>
      <c r="AU91" s="236" t="s">
        <v>146</v>
      </c>
      <c r="AV91" s="13" t="s">
        <v>146</v>
      </c>
      <c r="AW91" s="13" t="s">
        <v>31</v>
      </c>
      <c r="AX91" s="13" t="s">
        <v>69</v>
      </c>
      <c r="AY91" s="236" t="s">
        <v>137</v>
      </c>
    </row>
    <row r="92" s="13" customFormat="1">
      <c r="A92" s="13"/>
      <c r="B92" s="226"/>
      <c r="C92" s="227"/>
      <c r="D92" s="219" t="s">
        <v>152</v>
      </c>
      <c r="E92" s="228" t="s">
        <v>19</v>
      </c>
      <c r="F92" s="229" t="s">
        <v>1114</v>
      </c>
      <c r="G92" s="227"/>
      <c r="H92" s="230">
        <v>6.7999999999999998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152</v>
      </c>
      <c r="AU92" s="236" t="s">
        <v>146</v>
      </c>
      <c r="AV92" s="13" t="s">
        <v>146</v>
      </c>
      <c r="AW92" s="13" t="s">
        <v>31</v>
      </c>
      <c r="AX92" s="13" t="s">
        <v>69</v>
      </c>
      <c r="AY92" s="236" t="s">
        <v>137</v>
      </c>
    </row>
    <row r="93" s="14" customFormat="1">
      <c r="A93" s="14"/>
      <c r="B93" s="237"/>
      <c r="C93" s="238"/>
      <c r="D93" s="219" t="s">
        <v>152</v>
      </c>
      <c r="E93" s="239" t="s">
        <v>19</v>
      </c>
      <c r="F93" s="240" t="s">
        <v>190</v>
      </c>
      <c r="G93" s="238"/>
      <c r="H93" s="241">
        <v>25.500000000000004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152</v>
      </c>
      <c r="AU93" s="247" t="s">
        <v>146</v>
      </c>
      <c r="AV93" s="14" t="s">
        <v>145</v>
      </c>
      <c r="AW93" s="14" t="s">
        <v>31</v>
      </c>
      <c r="AX93" s="14" t="s">
        <v>77</v>
      </c>
      <c r="AY93" s="247" t="s">
        <v>137</v>
      </c>
    </row>
    <row r="94" s="2" customFormat="1" ht="16.5" customHeight="1">
      <c r="A94" s="40"/>
      <c r="B94" s="41"/>
      <c r="C94" s="206" t="s">
        <v>146</v>
      </c>
      <c r="D94" s="206" t="s">
        <v>140</v>
      </c>
      <c r="E94" s="207" t="s">
        <v>1115</v>
      </c>
      <c r="F94" s="208" t="s">
        <v>1116</v>
      </c>
      <c r="G94" s="209" t="s">
        <v>208</v>
      </c>
      <c r="H94" s="210">
        <v>15.550000000000001</v>
      </c>
      <c r="I94" s="211"/>
      <c r="J94" s="212">
        <f>ROUND(I94*H94,2)</f>
        <v>0</v>
      </c>
      <c r="K94" s="208" t="s">
        <v>144</v>
      </c>
      <c r="L94" s="46"/>
      <c r="M94" s="213" t="s">
        <v>19</v>
      </c>
      <c r="N94" s="214" t="s">
        <v>41</v>
      </c>
      <c r="O94" s="86"/>
      <c r="P94" s="215">
        <f>O94*H94</f>
        <v>0</v>
      </c>
      <c r="Q94" s="215">
        <v>0.00116</v>
      </c>
      <c r="R94" s="215">
        <f>Q94*H94</f>
        <v>0.018038000000000002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269</v>
      </c>
      <c r="AT94" s="217" t="s">
        <v>140</v>
      </c>
      <c r="AU94" s="217" t="s">
        <v>146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146</v>
      </c>
      <c r="BK94" s="218">
        <f>ROUND(I94*H94,2)</f>
        <v>0</v>
      </c>
      <c r="BL94" s="19" t="s">
        <v>269</v>
      </c>
      <c r="BM94" s="217" t="s">
        <v>1117</v>
      </c>
    </row>
    <row r="95" s="2" customFormat="1">
      <c r="A95" s="40"/>
      <c r="B95" s="41"/>
      <c r="C95" s="42"/>
      <c r="D95" s="219" t="s">
        <v>148</v>
      </c>
      <c r="E95" s="42"/>
      <c r="F95" s="220" t="s">
        <v>1118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148</v>
      </c>
      <c r="AU95" s="19" t="s">
        <v>146</v>
      </c>
    </row>
    <row r="96" s="2" customFormat="1">
      <c r="A96" s="40"/>
      <c r="B96" s="41"/>
      <c r="C96" s="42"/>
      <c r="D96" s="224" t="s">
        <v>150</v>
      </c>
      <c r="E96" s="42"/>
      <c r="F96" s="225" t="s">
        <v>1119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146</v>
      </c>
    </row>
    <row r="97" s="13" customFormat="1">
      <c r="A97" s="13"/>
      <c r="B97" s="226"/>
      <c r="C97" s="227"/>
      <c r="D97" s="219" t="s">
        <v>152</v>
      </c>
      <c r="E97" s="228" t="s">
        <v>19</v>
      </c>
      <c r="F97" s="229" t="s">
        <v>1120</v>
      </c>
      <c r="G97" s="227"/>
      <c r="H97" s="230">
        <v>10.9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152</v>
      </c>
      <c r="AU97" s="236" t="s">
        <v>146</v>
      </c>
      <c r="AV97" s="13" t="s">
        <v>146</v>
      </c>
      <c r="AW97" s="13" t="s">
        <v>31</v>
      </c>
      <c r="AX97" s="13" t="s">
        <v>69</v>
      </c>
      <c r="AY97" s="236" t="s">
        <v>137</v>
      </c>
    </row>
    <row r="98" s="13" customFormat="1">
      <c r="A98" s="13"/>
      <c r="B98" s="226"/>
      <c r="C98" s="227"/>
      <c r="D98" s="219" t="s">
        <v>152</v>
      </c>
      <c r="E98" s="228" t="s">
        <v>19</v>
      </c>
      <c r="F98" s="229" t="s">
        <v>1121</v>
      </c>
      <c r="G98" s="227"/>
      <c r="H98" s="230">
        <v>4.6500000000000004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152</v>
      </c>
      <c r="AU98" s="236" t="s">
        <v>146</v>
      </c>
      <c r="AV98" s="13" t="s">
        <v>146</v>
      </c>
      <c r="AW98" s="13" t="s">
        <v>31</v>
      </c>
      <c r="AX98" s="13" t="s">
        <v>69</v>
      </c>
      <c r="AY98" s="236" t="s">
        <v>137</v>
      </c>
    </row>
    <row r="99" s="14" customFormat="1">
      <c r="A99" s="14"/>
      <c r="B99" s="237"/>
      <c r="C99" s="238"/>
      <c r="D99" s="219" t="s">
        <v>152</v>
      </c>
      <c r="E99" s="239" t="s">
        <v>19</v>
      </c>
      <c r="F99" s="240" t="s">
        <v>190</v>
      </c>
      <c r="G99" s="238"/>
      <c r="H99" s="241">
        <v>15.550000000000001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152</v>
      </c>
      <c r="AU99" s="247" t="s">
        <v>146</v>
      </c>
      <c r="AV99" s="14" t="s">
        <v>145</v>
      </c>
      <c r="AW99" s="14" t="s">
        <v>31</v>
      </c>
      <c r="AX99" s="14" t="s">
        <v>77</v>
      </c>
      <c r="AY99" s="247" t="s">
        <v>137</v>
      </c>
    </row>
    <row r="100" s="2" customFormat="1" ht="21.75" customHeight="1">
      <c r="A100" s="40"/>
      <c r="B100" s="41"/>
      <c r="C100" s="206" t="s">
        <v>161</v>
      </c>
      <c r="D100" s="206" t="s">
        <v>140</v>
      </c>
      <c r="E100" s="207" t="s">
        <v>1122</v>
      </c>
      <c r="F100" s="208" t="s">
        <v>1123</v>
      </c>
      <c r="G100" s="209" t="s">
        <v>208</v>
      </c>
      <c r="H100" s="210">
        <v>25.5</v>
      </c>
      <c r="I100" s="211"/>
      <c r="J100" s="212">
        <f>ROUND(I100*H100,2)</f>
        <v>0</v>
      </c>
      <c r="K100" s="208" t="s">
        <v>144</v>
      </c>
      <c r="L100" s="46"/>
      <c r="M100" s="213" t="s">
        <v>19</v>
      </c>
      <c r="N100" s="214" t="s">
        <v>41</v>
      </c>
      <c r="O100" s="86"/>
      <c r="P100" s="215">
        <f>O100*H100</f>
        <v>0</v>
      </c>
      <c r="Q100" s="215">
        <v>5.0000000000000002E-05</v>
      </c>
      <c r="R100" s="215">
        <f>Q100*H100</f>
        <v>0.0012750000000000001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269</v>
      </c>
      <c r="AT100" s="217" t="s">
        <v>140</v>
      </c>
      <c r="AU100" s="217" t="s">
        <v>146</v>
      </c>
      <c r="AY100" s="19" t="s">
        <v>137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146</v>
      </c>
      <c r="BK100" s="218">
        <f>ROUND(I100*H100,2)</f>
        <v>0</v>
      </c>
      <c r="BL100" s="19" t="s">
        <v>269</v>
      </c>
      <c r="BM100" s="217" t="s">
        <v>1124</v>
      </c>
    </row>
    <row r="101" s="2" customFormat="1">
      <c r="A101" s="40"/>
      <c r="B101" s="41"/>
      <c r="C101" s="42"/>
      <c r="D101" s="219" t="s">
        <v>148</v>
      </c>
      <c r="E101" s="42"/>
      <c r="F101" s="220" t="s">
        <v>1125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148</v>
      </c>
      <c r="AU101" s="19" t="s">
        <v>146</v>
      </c>
    </row>
    <row r="102" s="2" customFormat="1">
      <c r="A102" s="40"/>
      <c r="B102" s="41"/>
      <c r="C102" s="42"/>
      <c r="D102" s="224" t="s">
        <v>150</v>
      </c>
      <c r="E102" s="42"/>
      <c r="F102" s="225" t="s">
        <v>1126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150</v>
      </c>
      <c r="AU102" s="19" t="s">
        <v>146</v>
      </c>
    </row>
    <row r="103" s="13" customFormat="1">
      <c r="A103" s="13"/>
      <c r="B103" s="226"/>
      <c r="C103" s="227"/>
      <c r="D103" s="219" t="s">
        <v>152</v>
      </c>
      <c r="E103" s="228" t="s">
        <v>19</v>
      </c>
      <c r="F103" s="229" t="s">
        <v>1127</v>
      </c>
      <c r="G103" s="227"/>
      <c r="H103" s="230">
        <v>25.5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152</v>
      </c>
      <c r="AU103" s="236" t="s">
        <v>146</v>
      </c>
      <c r="AV103" s="13" t="s">
        <v>146</v>
      </c>
      <c r="AW103" s="13" t="s">
        <v>31</v>
      </c>
      <c r="AX103" s="13" t="s">
        <v>77</v>
      </c>
      <c r="AY103" s="236" t="s">
        <v>137</v>
      </c>
    </row>
    <row r="104" s="2" customFormat="1" ht="24.15" customHeight="1">
      <c r="A104" s="40"/>
      <c r="B104" s="41"/>
      <c r="C104" s="206" t="s">
        <v>145</v>
      </c>
      <c r="D104" s="206" t="s">
        <v>140</v>
      </c>
      <c r="E104" s="207" t="s">
        <v>1128</v>
      </c>
      <c r="F104" s="208" t="s">
        <v>1129</v>
      </c>
      <c r="G104" s="209" t="s">
        <v>208</v>
      </c>
      <c r="H104" s="210">
        <v>15.550000000000001</v>
      </c>
      <c r="I104" s="211"/>
      <c r="J104" s="212">
        <f>ROUND(I104*H104,2)</f>
        <v>0</v>
      </c>
      <c r="K104" s="208" t="s">
        <v>144</v>
      </c>
      <c r="L104" s="46"/>
      <c r="M104" s="213" t="s">
        <v>19</v>
      </c>
      <c r="N104" s="214" t="s">
        <v>41</v>
      </c>
      <c r="O104" s="86"/>
      <c r="P104" s="215">
        <f>O104*H104</f>
        <v>0</v>
      </c>
      <c r="Q104" s="215">
        <v>6.9999999999999994E-05</v>
      </c>
      <c r="R104" s="215">
        <f>Q104*H104</f>
        <v>0.0010885000000000001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269</v>
      </c>
      <c r="AT104" s="217" t="s">
        <v>140</v>
      </c>
      <c r="AU104" s="217" t="s">
        <v>146</v>
      </c>
      <c r="AY104" s="19" t="s">
        <v>137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146</v>
      </c>
      <c r="BK104" s="218">
        <f>ROUND(I104*H104,2)</f>
        <v>0</v>
      </c>
      <c r="BL104" s="19" t="s">
        <v>269</v>
      </c>
      <c r="BM104" s="217" t="s">
        <v>1130</v>
      </c>
    </row>
    <row r="105" s="2" customFormat="1">
      <c r="A105" s="40"/>
      <c r="B105" s="41"/>
      <c r="C105" s="42"/>
      <c r="D105" s="219" t="s">
        <v>148</v>
      </c>
      <c r="E105" s="42"/>
      <c r="F105" s="220" t="s">
        <v>1131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148</v>
      </c>
      <c r="AU105" s="19" t="s">
        <v>146</v>
      </c>
    </row>
    <row r="106" s="2" customFormat="1">
      <c r="A106" s="40"/>
      <c r="B106" s="41"/>
      <c r="C106" s="42"/>
      <c r="D106" s="224" t="s">
        <v>150</v>
      </c>
      <c r="E106" s="42"/>
      <c r="F106" s="225" t="s">
        <v>1132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150</v>
      </c>
      <c r="AU106" s="19" t="s">
        <v>146</v>
      </c>
    </row>
    <row r="107" s="13" customFormat="1">
      <c r="A107" s="13"/>
      <c r="B107" s="226"/>
      <c r="C107" s="227"/>
      <c r="D107" s="219" t="s">
        <v>152</v>
      </c>
      <c r="E107" s="228" t="s">
        <v>19</v>
      </c>
      <c r="F107" s="229" t="s">
        <v>1133</v>
      </c>
      <c r="G107" s="227"/>
      <c r="H107" s="230">
        <v>15.550000000000001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152</v>
      </c>
      <c r="AU107" s="236" t="s">
        <v>146</v>
      </c>
      <c r="AV107" s="13" t="s">
        <v>146</v>
      </c>
      <c r="AW107" s="13" t="s">
        <v>31</v>
      </c>
      <c r="AX107" s="13" t="s">
        <v>77</v>
      </c>
      <c r="AY107" s="236" t="s">
        <v>137</v>
      </c>
    </row>
    <row r="108" s="2" customFormat="1" ht="16.5" customHeight="1">
      <c r="A108" s="40"/>
      <c r="B108" s="41"/>
      <c r="C108" s="206" t="s">
        <v>174</v>
      </c>
      <c r="D108" s="206" t="s">
        <v>140</v>
      </c>
      <c r="E108" s="207" t="s">
        <v>1134</v>
      </c>
      <c r="F108" s="208" t="s">
        <v>1135</v>
      </c>
      <c r="G108" s="209" t="s">
        <v>215</v>
      </c>
      <c r="H108" s="210">
        <v>11</v>
      </c>
      <c r="I108" s="211"/>
      <c r="J108" s="212">
        <f>ROUND(I108*H108,2)</f>
        <v>0</v>
      </c>
      <c r="K108" s="208" t="s">
        <v>144</v>
      </c>
      <c r="L108" s="46"/>
      <c r="M108" s="213" t="s">
        <v>19</v>
      </c>
      <c r="N108" s="214" t="s">
        <v>41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269</v>
      </c>
      <c r="AT108" s="217" t="s">
        <v>140</v>
      </c>
      <c r="AU108" s="217" t="s">
        <v>146</v>
      </c>
      <c r="AY108" s="19" t="s">
        <v>137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146</v>
      </c>
      <c r="BK108" s="218">
        <f>ROUND(I108*H108,2)</f>
        <v>0</v>
      </c>
      <c r="BL108" s="19" t="s">
        <v>269</v>
      </c>
      <c r="BM108" s="217" t="s">
        <v>1136</v>
      </c>
    </row>
    <row r="109" s="2" customFormat="1">
      <c r="A109" s="40"/>
      <c r="B109" s="41"/>
      <c r="C109" s="42"/>
      <c r="D109" s="219" t="s">
        <v>148</v>
      </c>
      <c r="E109" s="42"/>
      <c r="F109" s="220" t="s">
        <v>1137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148</v>
      </c>
      <c r="AU109" s="19" t="s">
        <v>146</v>
      </c>
    </row>
    <row r="110" s="2" customFormat="1">
      <c r="A110" s="40"/>
      <c r="B110" s="41"/>
      <c r="C110" s="42"/>
      <c r="D110" s="224" t="s">
        <v>150</v>
      </c>
      <c r="E110" s="42"/>
      <c r="F110" s="225" t="s">
        <v>1138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150</v>
      </c>
      <c r="AU110" s="19" t="s">
        <v>146</v>
      </c>
    </row>
    <row r="111" s="13" customFormat="1">
      <c r="A111" s="13"/>
      <c r="B111" s="226"/>
      <c r="C111" s="227"/>
      <c r="D111" s="219" t="s">
        <v>152</v>
      </c>
      <c r="E111" s="228" t="s">
        <v>19</v>
      </c>
      <c r="F111" s="229" t="s">
        <v>1139</v>
      </c>
      <c r="G111" s="227"/>
      <c r="H111" s="230">
        <v>11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152</v>
      </c>
      <c r="AU111" s="236" t="s">
        <v>146</v>
      </c>
      <c r="AV111" s="13" t="s">
        <v>146</v>
      </c>
      <c r="AW111" s="13" t="s">
        <v>31</v>
      </c>
      <c r="AX111" s="13" t="s">
        <v>77</v>
      </c>
      <c r="AY111" s="236" t="s">
        <v>137</v>
      </c>
    </row>
    <row r="112" s="2" customFormat="1" ht="16.5" customHeight="1">
      <c r="A112" s="40"/>
      <c r="B112" s="41"/>
      <c r="C112" s="206" t="s">
        <v>191</v>
      </c>
      <c r="D112" s="206" t="s">
        <v>140</v>
      </c>
      <c r="E112" s="207" t="s">
        <v>1140</v>
      </c>
      <c r="F112" s="208" t="s">
        <v>1141</v>
      </c>
      <c r="G112" s="209" t="s">
        <v>215</v>
      </c>
      <c r="H112" s="210">
        <v>11</v>
      </c>
      <c r="I112" s="211"/>
      <c r="J112" s="212">
        <f>ROUND(I112*H112,2)</f>
        <v>0</v>
      </c>
      <c r="K112" s="208" t="s">
        <v>144</v>
      </c>
      <c r="L112" s="46"/>
      <c r="M112" s="213" t="s">
        <v>19</v>
      </c>
      <c r="N112" s="214" t="s">
        <v>41</v>
      </c>
      <c r="O112" s="86"/>
      <c r="P112" s="215">
        <f>O112*H112</f>
        <v>0</v>
      </c>
      <c r="Q112" s="215">
        <v>0.00036999999999999999</v>
      </c>
      <c r="R112" s="215">
        <f>Q112*H112</f>
        <v>0.0040699999999999998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269</v>
      </c>
      <c r="AT112" s="217" t="s">
        <v>140</v>
      </c>
      <c r="AU112" s="217" t="s">
        <v>146</v>
      </c>
      <c r="AY112" s="19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146</v>
      </c>
      <c r="BK112" s="218">
        <f>ROUND(I112*H112,2)</f>
        <v>0</v>
      </c>
      <c r="BL112" s="19" t="s">
        <v>269</v>
      </c>
      <c r="BM112" s="217" t="s">
        <v>1142</v>
      </c>
    </row>
    <row r="113" s="2" customFormat="1">
      <c r="A113" s="40"/>
      <c r="B113" s="41"/>
      <c r="C113" s="42"/>
      <c r="D113" s="219" t="s">
        <v>148</v>
      </c>
      <c r="E113" s="42"/>
      <c r="F113" s="220" t="s">
        <v>1143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148</v>
      </c>
      <c r="AU113" s="19" t="s">
        <v>146</v>
      </c>
    </row>
    <row r="114" s="2" customFormat="1">
      <c r="A114" s="40"/>
      <c r="B114" s="41"/>
      <c r="C114" s="42"/>
      <c r="D114" s="224" t="s">
        <v>150</v>
      </c>
      <c r="E114" s="42"/>
      <c r="F114" s="225" t="s">
        <v>1144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150</v>
      </c>
      <c r="AU114" s="19" t="s">
        <v>146</v>
      </c>
    </row>
    <row r="115" s="2" customFormat="1" ht="16.5" customHeight="1">
      <c r="A115" s="40"/>
      <c r="B115" s="41"/>
      <c r="C115" s="206" t="s">
        <v>198</v>
      </c>
      <c r="D115" s="206" t="s">
        <v>140</v>
      </c>
      <c r="E115" s="207" t="s">
        <v>1145</v>
      </c>
      <c r="F115" s="208" t="s">
        <v>1146</v>
      </c>
      <c r="G115" s="209" t="s">
        <v>215</v>
      </c>
      <c r="H115" s="210">
        <v>2</v>
      </c>
      <c r="I115" s="211"/>
      <c r="J115" s="212">
        <f>ROUND(I115*H115,2)</f>
        <v>0</v>
      </c>
      <c r="K115" s="208" t="s">
        <v>144</v>
      </c>
      <c r="L115" s="46"/>
      <c r="M115" s="213" t="s">
        <v>19</v>
      </c>
      <c r="N115" s="214" t="s">
        <v>41</v>
      </c>
      <c r="O115" s="86"/>
      <c r="P115" s="215">
        <f>O115*H115</f>
        <v>0</v>
      </c>
      <c r="Q115" s="215">
        <v>0.00033</v>
      </c>
      <c r="R115" s="215">
        <f>Q115*H115</f>
        <v>0.00066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269</v>
      </c>
      <c r="AT115" s="217" t="s">
        <v>140</v>
      </c>
      <c r="AU115" s="217" t="s">
        <v>146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146</v>
      </c>
      <c r="BK115" s="218">
        <f>ROUND(I115*H115,2)</f>
        <v>0</v>
      </c>
      <c r="BL115" s="19" t="s">
        <v>269</v>
      </c>
      <c r="BM115" s="217" t="s">
        <v>1147</v>
      </c>
    </row>
    <row r="116" s="2" customFormat="1">
      <c r="A116" s="40"/>
      <c r="B116" s="41"/>
      <c r="C116" s="42"/>
      <c r="D116" s="219" t="s">
        <v>148</v>
      </c>
      <c r="E116" s="42"/>
      <c r="F116" s="220" t="s">
        <v>1148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148</v>
      </c>
      <c r="AU116" s="19" t="s">
        <v>146</v>
      </c>
    </row>
    <row r="117" s="2" customFormat="1">
      <c r="A117" s="40"/>
      <c r="B117" s="41"/>
      <c r="C117" s="42"/>
      <c r="D117" s="224" t="s">
        <v>150</v>
      </c>
      <c r="E117" s="42"/>
      <c r="F117" s="225" t="s">
        <v>1149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150</v>
      </c>
      <c r="AU117" s="19" t="s">
        <v>146</v>
      </c>
    </row>
    <row r="118" s="2" customFormat="1" ht="16.5" customHeight="1">
      <c r="A118" s="40"/>
      <c r="B118" s="41"/>
      <c r="C118" s="206" t="s">
        <v>205</v>
      </c>
      <c r="D118" s="206" t="s">
        <v>140</v>
      </c>
      <c r="E118" s="207" t="s">
        <v>1150</v>
      </c>
      <c r="F118" s="208" t="s">
        <v>1151</v>
      </c>
      <c r="G118" s="209" t="s">
        <v>215</v>
      </c>
      <c r="H118" s="210">
        <v>1</v>
      </c>
      <c r="I118" s="211"/>
      <c r="J118" s="212">
        <f>ROUND(I118*H118,2)</f>
        <v>0</v>
      </c>
      <c r="K118" s="208" t="s">
        <v>144</v>
      </c>
      <c r="L118" s="46"/>
      <c r="M118" s="213" t="s">
        <v>19</v>
      </c>
      <c r="N118" s="214" t="s">
        <v>41</v>
      </c>
      <c r="O118" s="86"/>
      <c r="P118" s="215">
        <f>O118*H118</f>
        <v>0</v>
      </c>
      <c r="Q118" s="215">
        <v>0.00012</v>
      </c>
      <c r="R118" s="215">
        <f>Q118*H118</f>
        <v>0.00012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269</v>
      </c>
      <c r="AT118" s="217" t="s">
        <v>140</v>
      </c>
      <c r="AU118" s="217" t="s">
        <v>146</v>
      </c>
      <c r="AY118" s="19" t="s">
        <v>137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146</v>
      </c>
      <c r="BK118" s="218">
        <f>ROUND(I118*H118,2)</f>
        <v>0</v>
      </c>
      <c r="BL118" s="19" t="s">
        <v>269</v>
      </c>
      <c r="BM118" s="217" t="s">
        <v>1152</v>
      </c>
    </row>
    <row r="119" s="2" customFormat="1">
      <c r="A119" s="40"/>
      <c r="B119" s="41"/>
      <c r="C119" s="42"/>
      <c r="D119" s="219" t="s">
        <v>148</v>
      </c>
      <c r="E119" s="42"/>
      <c r="F119" s="220" t="s">
        <v>1153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148</v>
      </c>
      <c r="AU119" s="19" t="s">
        <v>146</v>
      </c>
    </row>
    <row r="120" s="2" customFormat="1">
      <c r="A120" s="40"/>
      <c r="B120" s="41"/>
      <c r="C120" s="42"/>
      <c r="D120" s="224" t="s">
        <v>150</v>
      </c>
      <c r="E120" s="42"/>
      <c r="F120" s="225" t="s">
        <v>1154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150</v>
      </c>
      <c r="AU120" s="19" t="s">
        <v>146</v>
      </c>
    </row>
    <row r="121" s="2" customFormat="1" ht="16.5" customHeight="1">
      <c r="A121" s="40"/>
      <c r="B121" s="41"/>
      <c r="C121" s="206" t="s">
        <v>138</v>
      </c>
      <c r="D121" s="206" t="s">
        <v>140</v>
      </c>
      <c r="E121" s="207" t="s">
        <v>1155</v>
      </c>
      <c r="F121" s="208" t="s">
        <v>1156</v>
      </c>
      <c r="G121" s="209" t="s">
        <v>215</v>
      </c>
      <c r="H121" s="210">
        <v>1</v>
      </c>
      <c r="I121" s="211"/>
      <c r="J121" s="212">
        <f>ROUND(I121*H121,2)</f>
        <v>0</v>
      </c>
      <c r="K121" s="208" t="s">
        <v>144</v>
      </c>
      <c r="L121" s="46"/>
      <c r="M121" s="213" t="s">
        <v>19</v>
      </c>
      <c r="N121" s="214" t="s">
        <v>41</v>
      </c>
      <c r="O121" s="86"/>
      <c r="P121" s="215">
        <f>O121*H121</f>
        <v>0</v>
      </c>
      <c r="Q121" s="215">
        <v>0.00056999999999999998</v>
      </c>
      <c r="R121" s="215">
        <f>Q121*H121</f>
        <v>0.00056999999999999998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269</v>
      </c>
      <c r="AT121" s="217" t="s">
        <v>140</v>
      </c>
      <c r="AU121" s="217" t="s">
        <v>146</v>
      </c>
      <c r="AY121" s="19" t="s">
        <v>137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146</v>
      </c>
      <c r="BK121" s="218">
        <f>ROUND(I121*H121,2)</f>
        <v>0</v>
      </c>
      <c r="BL121" s="19" t="s">
        <v>269</v>
      </c>
      <c r="BM121" s="217" t="s">
        <v>1157</v>
      </c>
    </row>
    <row r="122" s="2" customFormat="1">
      <c r="A122" s="40"/>
      <c r="B122" s="41"/>
      <c r="C122" s="42"/>
      <c r="D122" s="219" t="s">
        <v>148</v>
      </c>
      <c r="E122" s="42"/>
      <c r="F122" s="220" t="s">
        <v>1158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148</v>
      </c>
      <c r="AU122" s="19" t="s">
        <v>146</v>
      </c>
    </row>
    <row r="123" s="2" customFormat="1">
      <c r="A123" s="40"/>
      <c r="B123" s="41"/>
      <c r="C123" s="42"/>
      <c r="D123" s="224" t="s">
        <v>150</v>
      </c>
      <c r="E123" s="42"/>
      <c r="F123" s="225" t="s">
        <v>1159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150</v>
      </c>
      <c r="AU123" s="19" t="s">
        <v>146</v>
      </c>
    </row>
    <row r="124" s="13" customFormat="1">
      <c r="A124" s="13"/>
      <c r="B124" s="226"/>
      <c r="C124" s="227"/>
      <c r="D124" s="219" t="s">
        <v>152</v>
      </c>
      <c r="E124" s="228" t="s">
        <v>19</v>
      </c>
      <c r="F124" s="229" t="s">
        <v>1160</v>
      </c>
      <c r="G124" s="227"/>
      <c r="H124" s="230">
        <v>1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152</v>
      </c>
      <c r="AU124" s="236" t="s">
        <v>146</v>
      </c>
      <c r="AV124" s="13" t="s">
        <v>146</v>
      </c>
      <c r="AW124" s="13" t="s">
        <v>31</v>
      </c>
      <c r="AX124" s="13" t="s">
        <v>77</v>
      </c>
      <c r="AY124" s="236" t="s">
        <v>137</v>
      </c>
    </row>
    <row r="125" s="2" customFormat="1" ht="16.5" customHeight="1">
      <c r="A125" s="40"/>
      <c r="B125" s="41"/>
      <c r="C125" s="206" t="s">
        <v>220</v>
      </c>
      <c r="D125" s="206" t="s">
        <v>140</v>
      </c>
      <c r="E125" s="207" t="s">
        <v>1161</v>
      </c>
      <c r="F125" s="208" t="s">
        <v>1162</v>
      </c>
      <c r="G125" s="209" t="s">
        <v>215</v>
      </c>
      <c r="H125" s="210">
        <v>4</v>
      </c>
      <c r="I125" s="211"/>
      <c r="J125" s="212">
        <f>ROUND(I125*H125,2)</f>
        <v>0</v>
      </c>
      <c r="K125" s="208" t="s">
        <v>144</v>
      </c>
      <c r="L125" s="46"/>
      <c r="M125" s="213" t="s">
        <v>19</v>
      </c>
      <c r="N125" s="214" t="s">
        <v>41</v>
      </c>
      <c r="O125" s="86"/>
      <c r="P125" s="215">
        <f>O125*H125</f>
        <v>0</v>
      </c>
      <c r="Q125" s="215">
        <v>0.00076000000000000004</v>
      </c>
      <c r="R125" s="215">
        <f>Q125*H125</f>
        <v>0.0030400000000000002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269</v>
      </c>
      <c r="AT125" s="217" t="s">
        <v>140</v>
      </c>
      <c r="AU125" s="217" t="s">
        <v>146</v>
      </c>
      <c r="AY125" s="19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146</v>
      </c>
      <c r="BK125" s="218">
        <f>ROUND(I125*H125,2)</f>
        <v>0</v>
      </c>
      <c r="BL125" s="19" t="s">
        <v>269</v>
      </c>
      <c r="BM125" s="217" t="s">
        <v>1163</v>
      </c>
    </row>
    <row r="126" s="2" customFormat="1">
      <c r="A126" s="40"/>
      <c r="B126" s="41"/>
      <c r="C126" s="42"/>
      <c r="D126" s="219" t="s">
        <v>148</v>
      </c>
      <c r="E126" s="42"/>
      <c r="F126" s="220" t="s">
        <v>1164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148</v>
      </c>
      <c r="AU126" s="19" t="s">
        <v>146</v>
      </c>
    </row>
    <row r="127" s="2" customFormat="1">
      <c r="A127" s="40"/>
      <c r="B127" s="41"/>
      <c r="C127" s="42"/>
      <c r="D127" s="224" t="s">
        <v>150</v>
      </c>
      <c r="E127" s="42"/>
      <c r="F127" s="225" t="s">
        <v>1165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146</v>
      </c>
    </row>
    <row r="128" s="13" customFormat="1">
      <c r="A128" s="13"/>
      <c r="B128" s="226"/>
      <c r="C128" s="227"/>
      <c r="D128" s="219" t="s">
        <v>152</v>
      </c>
      <c r="E128" s="228" t="s">
        <v>19</v>
      </c>
      <c r="F128" s="229" t="s">
        <v>1166</v>
      </c>
      <c r="G128" s="227"/>
      <c r="H128" s="230">
        <v>4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152</v>
      </c>
      <c r="AU128" s="236" t="s">
        <v>146</v>
      </c>
      <c r="AV128" s="13" t="s">
        <v>146</v>
      </c>
      <c r="AW128" s="13" t="s">
        <v>31</v>
      </c>
      <c r="AX128" s="13" t="s">
        <v>77</v>
      </c>
      <c r="AY128" s="236" t="s">
        <v>137</v>
      </c>
    </row>
    <row r="129" s="2" customFormat="1" ht="16.5" customHeight="1">
      <c r="A129" s="40"/>
      <c r="B129" s="41"/>
      <c r="C129" s="206" t="s">
        <v>229</v>
      </c>
      <c r="D129" s="206" t="s">
        <v>140</v>
      </c>
      <c r="E129" s="207" t="s">
        <v>1167</v>
      </c>
      <c r="F129" s="208" t="s">
        <v>1168</v>
      </c>
      <c r="G129" s="209" t="s">
        <v>215</v>
      </c>
      <c r="H129" s="210">
        <v>1</v>
      </c>
      <c r="I129" s="211"/>
      <c r="J129" s="212">
        <f>ROUND(I129*H129,2)</f>
        <v>0</v>
      </c>
      <c r="K129" s="208" t="s">
        <v>144</v>
      </c>
      <c r="L129" s="46"/>
      <c r="M129" s="213" t="s">
        <v>19</v>
      </c>
      <c r="N129" s="214" t="s">
        <v>41</v>
      </c>
      <c r="O129" s="86"/>
      <c r="P129" s="215">
        <f>O129*H129</f>
        <v>0</v>
      </c>
      <c r="Q129" s="215">
        <v>0.00059999999999999995</v>
      </c>
      <c r="R129" s="215">
        <f>Q129*H129</f>
        <v>0.00059999999999999995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269</v>
      </c>
      <c r="AT129" s="217" t="s">
        <v>140</v>
      </c>
      <c r="AU129" s="217" t="s">
        <v>146</v>
      </c>
      <c r="AY129" s="19" t="s">
        <v>137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146</v>
      </c>
      <c r="BK129" s="218">
        <f>ROUND(I129*H129,2)</f>
        <v>0</v>
      </c>
      <c r="BL129" s="19" t="s">
        <v>269</v>
      </c>
      <c r="BM129" s="217" t="s">
        <v>1169</v>
      </c>
    </row>
    <row r="130" s="2" customFormat="1">
      <c r="A130" s="40"/>
      <c r="B130" s="41"/>
      <c r="C130" s="42"/>
      <c r="D130" s="219" t="s">
        <v>148</v>
      </c>
      <c r="E130" s="42"/>
      <c r="F130" s="220" t="s">
        <v>1170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148</v>
      </c>
      <c r="AU130" s="19" t="s">
        <v>146</v>
      </c>
    </row>
    <row r="131" s="2" customFormat="1">
      <c r="A131" s="40"/>
      <c r="B131" s="41"/>
      <c r="C131" s="42"/>
      <c r="D131" s="224" t="s">
        <v>150</v>
      </c>
      <c r="E131" s="42"/>
      <c r="F131" s="225" t="s">
        <v>1171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150</v>
      </c>
      <c r="AU131" s="19" t="s">
        <v>146</v>
      </c>
    </row>
    <row r="132" s="13" customFormat="1">
      <c r="A132" s="13"/>
      <c r="B132" s="226"/>
      <c r="C132" s="227"/>
      <c r="D132" s="219" t="s">
        <v>152</v>
      </c>
      <c r="E132" s="228" t="s">
        <v>19</v>
      </c>
      <c r="F132" s="229" t="s">
        <v>1172</v>
      </c>
      <c r="G132" s="227"/>
      <c r="H132" s="230">
        <v>1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152</v>
      </c>
      <c r="AU132" s="236" t="s">
        <v>146</v>
      </c>
      <c r="AV132" s="13" t="s">
        <v>146</v>
      </c>
      <c r="AW132" s="13" t="s">
        <v>31</v>
      </c>
      <c r="AX132" s="13" t="s">
        <v>77</v>
      </c>
      <c r="AY132" s="236" t="s">
        <v>137</v>
      </c>
    </row>
    <row r="133" s="2" customFormat="1" ht="16.5" customHeight="1">
      <c r="A133" s="40"/>
      <c r="B133" s="41"/>
      <c r="C133" s="206" t="s">
        <v>8</v>
      </c>
      <c r="D133" s="206" t="s">
        <v>140</v>
      </c>
      <c r="E133" s="207" t="s">
        <v>1173</v>
      </c>
      <c r="F133" s="208" t="s">
        <v>1174</v>
      </c>
      <c r="G133" s="209" t="s">
        <v>208</v>
      </c>
      <c r="H133" s="210">
        <v>41.049999999999997</v>
      </c>
      <c r="I133" s="211"/>
      <c r="J133" s="212">
        <f>ROUND(I133*H133,2)</f>
        <v>0</v>
      </c>
      <c r="K133" s="208" t="s">
        <v>144</v>
      </c>
      <c r="L133" s="46"/>
      <c r="M133" s="213" t="s">
        <v>19</v>
      </c>
      <c r="N133" s="214" t="s">
        <v>41</v>
      </c>
      <c r="O133" s="86"/>
      <c r="P133" s="215">
        <f>O133*H133</f>
        <v>0</v>
      </c>
      <c r="Q133" s="215">
        <v>2.0000000000000002E-05</v>
      </c>
      <c r="R133" s="215">
        <f>Q133*H133</f>
        <v>0.00082100000000000001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269</v>
      </c>
      <c r="AT133" s="217" t="s">
        <v>140</v>
      </c>
      <c r="AU133" s="217" t="s">
        <v>146</v>
      </c>
      <c r="AY133" s="19" t="s">
        <v>137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146</v>
      </c>
      <c r="BK133" s="218">
        <f>ROUND(I133*H133,2)</f>
        <v>0</v>
      </c>
      <c r="BL133" s="19" t="s">
        <v>269</v>
      </c>
      <c r="BM133" s="217" t="s">
        <v>1175</v>
      </c>
    </row>
    <row r="134" s="2" customFormat="1">
      <c r="A134" s="40"/>
      <c r="B134" s="41"/>
      <c r="C134" s="42"/>
      <c r="D134" s="219" t="s">
        <v>148</v>
      </c>
      <c r="E134" s="42"/>
      <c r="F134" s="220" t="s">
        <v>1176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148</v>
      </c>
      <c r="AU134" s="19" t="s">
        <v>146</v>
      </c>
    </row>
    <row r="135" s="2" customFormat="1">
      <c r="A135" s="40"/>
      <c r="B135" s="41"/>
      <c r="C135" s="42"/>
      <c r="D135" s="224" t="s">
        <v>150</v>
      </c>
      <c r="E135" s="42"/>
      <c r="F135" s="225" t="s">
        <v>1177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150</v>
      </c>
      <c r="AU135" s="19" t="s">
        <v>146</v>
      </c>
    </row>
    <row r="136" s="13" customFormat="1">
      <c r="A136" s="13"/>
      <c r="B136" s="226"/>
      <c r="C136" s="227"/>
      <c r="D136" s="219" t="s">
        <v>152</v>
      </c>
      <c r="E136" s="228" t="s">
        <v>19</v>
      </c>
      <c r="F136" s="229" t="s">
        <v>1178</v>
      </c>
      <c r="G136" s="227"/>
      <c r="H136" s="230">
        <v>41.049999999999997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152</v>
      </c>
      <c r="AU136" s="236" t="s">
        <v>146</v>
      </c>
      <c r="AV136" s="13" t="s">
        <v>146</v>
      </c>
      <c r="AW136" s="13" t="s">
        <v>31</v>
      </c>
      <c r="AX136" s="13" t="s">
        <v>77</v>
      </c>
      <c r="AY136" s="236" t="s">
        <v>137</v>
      </c>
    </row>
    <row r="137" s="2" customFormat="1" ht="16.5" customHeight="1">
      <c r="A137" s="40"/>
      <c r="B137" s="41"/>
      <c r="C137" s="206" t="s">
        <v>242</v>
      </c>
      <c r="D137" s="206" t="s">
        <v>140</v>
      </c>
      <c r="E137" s="207" t="s">
        <v>1179</v>
      </c>
      <c r="F137" s="208" t="s">
        <v>1180</v>
      </c>
      <c r="G137" s="209" t="s">
        <v>336</v>
      </c>
      <c r="H137" s="210">
        <v>0.051999999999999998</v>
      </c>
      <c r="I137" s="211"/>
      <c r="J137" s="212">
        <f>ROUND(I137*H137,2)</f>
        <v>0</v>
      </c>
      <c r="K137" s="208" t="s">
        <v>144</v>
      </c>
      <c r="L137" s="46"/>
      <c r="M137" s="213" t="s">
        <v>19</v>
      </c>
      <c r="N137" s="214" t="s">
        <v>41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269</v>
      </c>
      <c r="AT137" s="217" t="s">
        <v>140</v>
      </c>
      <c r="AU137" s="217" t="s">
        <v>146</v>
      </c>
      <c r="AY137" s="19" t="s">
        <v>137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146</v>
      </c>
      <c r="BK137" s="218">
        <f>ROUND(I137*H137,2)</f>
        <v>0</v>
      </c>
      <c r="BL137" s="19" t="s">
        <v>269</v>
      </c>
      <c r="BM137" s="217" t="s">
        <v>1181</v>
      </c>
    </row>
    <row r="138" s="2" customFormat="1">
      <c r="A138" s="40"/>
      <c r="B138" s="41"/>
      <c r="C138" s="42"/>
      <c r="D138" s="219" t="s">
        <v>148</v>
      </c>
      <c r="E138" s="42"/>
      <c r="F138" s="220" t="s">
        <v>1182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148</v>
      </c>
      <c r="AU138" s="19" t="s">
        <v>146</v>
      </c>
    </row>
    <row r="139" s="2" customFormat="1">
      <c r="A139" s="40"/>
      <c r="B139" s="41"/>
      <c r="C139" s="42"/>
      <c r="D139" s="224" t="s">
        <v>150</v>
      </c>
      <c r="E139" s="42"/>
      <c r="F139" s="225" t="s">
        <v>1183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150</v>
      </c>
      <c r="AU139" s="19" t="s">
        <v>146</v>
      </c>
    </row>
    <row r="140" s="12" customFormat="1" ht="22.8" customHeight="1">
      <c r="A140" s="12"/>
      <c r="B140" s="190"/>
      <c r="C140" s="191"/>
      <c r="D140" s="192" t="s">
        <v>68</v>
      </c>
      <c r="E140" s="204" t="s">
        <v>1184</v>
      </c>
      <c r="F140" s="204" t="s">
        <v>1185</v>
      </c>
      <c r="G140" s="191"/>
      <c r="H140" s="191"/>
      <c r="I140" s="194"/>
      <c r="J140" s="205">
        <f>BK140</f>
        <v>0</v>
      </c>
      <c r="K140" s="191"/>
      <c r="L140" s="196"/>
      <c r="M140" s="197"/>
      <c r="N140" s="198"/>
      <c r="O140" s="198"/>
      <c r="P140" s="199">
        <f>SUM(P141:P155)</f>
        <v>0</v>
      </c>
      <c r="Q140" s="198"/>
      <c r="R140" s="199">
        <f>SUM(R141:R155)</f>
        <v>0.021940000000000001</v>
      </c>
      <c r="S140" s="198"/>
      <c r="T140" s="200">
        <f>SUM(T141:T155)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1" t="s">
        <v>146</v>
      </c>
      <c r="AT140" s="202" t="s">
        <v>68</v>
      </c>
      <c r="AU140" s="202" t="s">
        <v>77</v>
      </c>
      <c r="AY140" s="201" t="s">
        <v>137</v>
      </c>
      <c r="BK140" s="203">
        <f>SUM(BK141:BK155)</f>
        <v>0</v>
      </c>
    </row>
    <row r="141" s="2" customFormat="1" ht="21.75" customHeight="1">
      <c r="A141" s="40"/>
      <c r="B141" s="41"/>
      <c r="C141" s="206" t="s">
        <v>255</v>
      </c>
      <c r="D141" s="206" t="s">
        <v>140</v>
      </c>
      <c r="E141" s="207" t="s">
        <v>1186</v>
      </c>
      <c r="F141" s="208" t="s">
        <v>1187</v>
      </c>
      <c r="G141" s="209" t="s">
        <v>403</v>
      </c>
      <c r="H141" s="210">
        <v>1</v>
      </c>
      <c r="I141" s="211"/>
      <c r="J141" s="212">
        <f>ROUND(I141*H141,2)</f>
        <v>0</v>
      </c>
      <c r="K141" s="208" t="s">
        <v>144</v>
      </c>
      <c r="L141" s="46"/>
      <c r="M141" s="213" t="s">
        <v>19</v>
      </c>
      <c r="N141" s="214" t="s">
        <v>41</v>
      </c>
      <c r="O141" s="86"/>
      <c r="P141" s="215">
        <f>O141*H141</f>
        <v>0</v>
      </c>
      <c r="Q141" s="215">
        <v>0.01474</v>
      </c>
      <c r="R141" s="215">
        <f>Q141*H141</f>
        <v>0.01474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269</v>
      </c>
      <c r="AT141" s="217" t="s">
        <v>140</v>
      </c>
      <c r="AU141" s="217" t="s">
        <v>146</v>
      </c>
      <c r="AY141" s="19" t="s">
        <v>137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146</v>
      </c>
      <c r="BK141" s="218">
        <f>ROUND(I141*H141,2)</f>
        <v>0</v>
      </c>
      <c r="BL141" s="19" t="s">
        <v>269</v>
      </c>
      <c r="BM141" s="217" t="s">
        <v>1188</v>
      </c>
    </row>
    <row r="142" s="2" customFormat="1">
      <c r="A142" s="40"/>
      <c r="B142" s="41"/>
      <c r="C142" s="42"/>
      <c r="D142" s="219" t="s">
        <v>148</v>
      </c>
      <c r="E142" s="42"/>
      <c r="F142" s="220" t="s">
        <v>1189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148</v>
      </c>
      <c r="AU142" s="19" t="s">
        <v>146</v>
      </c>
    </row>
    <row r="143" s="2" customFormat="1">
      <c r="A143" s="40"/>
      <c r="B143" s="41"/>
      <c r="C143" s="42"/>
      <c r="D143" s="224" t="s">
        <v>150</v>
      </c>
      <c r="E143" s="42"/>
      <c r="F143" s="225" t="s">
        <v>1190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150</v>
      </c>
      <c r="AU143" s="19" t="s">
        <v>146</v>
      </c>
    </row>
    <row r="144" s="2" customFormat="1" ht="16.5" customHeight="1">
      <c r="A144" s="40"/>
      <c r="B144" s="41"/>
      <c r="C144" s="206" t="s">
        <v>262</v>
      </c>
      <c r="D144" s="206" t="s">
        <v>140</v>
      </c>
      <c r="E144" s="207" t="s">
        <v>1191</v>
      </c>
      <c r="F144" s="208" t="s">
        <v>1192</v>
      </c>
      <c r="G144" s="209" t="s">
        <v>215</v>
      </c>
      <c r="H144" s="210">
        <v>1</v>
      </c>
      <c r="I144" s="211"/>
      <c r="J144" s="212">
        <f>ROUND(I144*H144,2)</f>
        <v>0</v>
      </c>
      <c r="K144" s="208" t="s">
        <v>144</v>
      </c>
      <c r="L144" s="46"/>
      <c r="M144" s="213" t="s">
        <v>19</v>
      </c>
      <c r="N144" s="214" t="s">
        <v>41</v>
      </c>
      <c r="O144" s="86"/>
      <c r="P144" s="215">
        <f>O144*H144</f>
        <v>0</v>
      </c>
      <c r="Q144" s="215">
        <v>0.00050000000000000001</v>
      </c>
      <c r="R144" s="215">
        <f>Q144*H144</f>
        <v>0.00050000000000000001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269</v>
      </c>
      <c r="AT144" s="217" t="s">
        <v>140</v>
      </c>
      <c r="AU144" s="217" t="s">
        <v>146</v>
      </c>
      <c r="AY144" s="19" t="s">
        <v>137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146</v>
      </c>
      <c r="BK144" s="218">
        <f>ROUND(I144*H144,2)</f>
        <v>0</v>
      </c>
      <c r="BL144" s="19" t="s">
        <v>269</v>
      </c>
      <c r="BM144" s="217" t="s">
        <v>1193</v>
      </c>
    </row>
    <row r="145" s="2" customFormat="1">
      <c r="A145" s="40"/>
      <c r="B145" s="41"/>
      <c r="C145" s="42"/>
      <c r="D145" s="219" t="s">
        <v>148</v>
      </c>
      <c r="E145" s="42"/>
      <c r="F145" s="220" t="s">
        <v>1194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148</v>
      </c>
      <c r="AU145" s="19" t="s">
        <v>146</v>
      </c>
    </row>
    <row r="146" s="2" customFormat="1">
      <c r="A146" s="40"/>
      <c r="B146" s="41"/>
      <c r="C146" s="42"/>
      <c r="D146" s="224" t="s">
        <v>150</v>
      </c>
      <c r="E146" s="42"/>
      <c r="F146" s="225" t="s">
        <v>1195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150</v>
      </c>
      <c r="AU146" s="19" t="s">
        <v>146</v>
      </c>
    </row>
    <row r="147" s="2" customFormat="1" ht="21.75" customHeight="1">
      <c r="A147" s="40"/>
      <c r="B147" s="41"/>
      <c r="C147" s="206" t="s">
        <v>269</v>
      </c>
      <c r="D147" s="206" t="s">
        <v>140</v>
      </c>
      <c r="E147" s="207" t="s">
        <v>1196</v>
      </c>
      <c r="F147" s="208" t="s">
        <v>1197</v>
      </c>
      <c r="G147" s="209" t="s">
        <v>403</v>
      </c>
      <c r="H147" s="210">
        <v>1</v>
      </c>
      <c r="I147" s="211"/>
      <c r="J147" s="212">
        <f>ROUND(I147*H147,2)</f>
        <v>0</v>
      </c>
      <c r="K147" s="208" t="s">
        <v>144</v>
      </c>
      <c r="L147" s="46"/>
      <c r="M147" s="213" t="s">
        <v>19</v>
      </c>
      <c r="N147" s="214" t="s">
        <v>41</v>
      </c>
      <c r="O147" s="86"/>
      <c r="P147" s="215">
        <f>O147*H147</f>
        <v>0</v>
      </c>
      <c r="Q147" s="215">
        <v>0.0045700000000000003</v>
      </c>
      <c r="R147" s="215">
        <f>Q147*H147</f>
        <v>0.0045700000000000003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269</v>
      </c>
      <c r="AT147" s="217" t="s">
        <v>140</v>
      </c>
      <c r="AU147" s="217" t="s">
        <v>146</v>
      </c>
      <c r="AY147" s="19" t="s">
        <v>137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146</v>
      </c>
      <c r="BK147" s="218">
        <f>ROUND(I147*H147,2)</f>
        <v>0</v>
      </c>
      <c r="BL147" s="19" t="s">
        <v>269</v>
      </c>
      <c r="BM147" s="217" t="s">
        <v>1198</v>
      </c>
    </row>
    <row r="148" s="2" customFormat="1">
      <c r="A148" s="40"/>
      <c r="B148" s="41"/>
      <c r="C148" s="42"/>
      <c r="D148" s="219" t="s">
        <v>148</v>
      </c>
      <c r="E148" s="42"/>
      <c r="F148" s="220" t="s">
        <v>1199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148</v>
      </c>
      <c r="AU148" s="19" t="s">
        <v>146</v>
      </c>
    </row>
    <row r="149" s="2" customFormat="1">
      <c r="A149" s="40"/>
      <c r="B149" s="41"/>
      <c r="C149" s="42"/>
      <c r="D149" s="224" t="s">
        <v>150</v>
      </c>
      <c r="E149" s="42"/>
      <c r="F149" s="225" t="s">
        <v>1200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150</v>
      </c>
      <c r="AU149" s="19" t="s">
        <v>146</v>
      </c>
    </row>
    <row r="150" s="2" customFormat="1" ht="16.5" customHeight="1">
      <c r="A150" s="40"/>
      <c r="B150" s="41"/>
      <c r="C150" s="206" t="s">
        <v>285</v>
      </c>
      <c r="D150" s="206" t="s">
        <v>140</v>
      </c>
      <c r="E150" s="207" t="s">
        <v>1201</v>
      </c>
      <c r="F150" s="208" t="s">
        <v>1202</v>
      </c>
      <c r="G150" s="209" t="s">
        <v>403</v>
      </c>
      <c r="H150" s="210">
        <v>1</v>
      </c>
      <c r="I150" s="211"/>
      <c r="J150" s="212">
        <f>ROUND(I150*H150,2)</f>
        <v>0</v>
      </c>
      <c r="K150" s="208" t="s">
        <v>144</v>
      </c>
      <c r="L150" s="46"/>
      <c r="M150" s="213" t="s">
        <v>19</v>
      </c>
      <c r="N150" s="214" t="s">
        <v>41</v>
      </c>
      <c r="O150" s="86"/>
      <c r="P150" s="215">
        <f>O150*H150</f>
        <v>0</v>
      </c>
      <c r="Q150" s="215">
        <v>0.0021299999999999999</v>
      </c>
      <c r="R150" s="215">
        <f>Q150*H150</f>
        <v>0.0021299999999999999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269</v>
      </c>
      <c r="AT150" s="217" t="s">
        <v>140</v>
      </c>
      <c r="AU150" s="217" t="s">
        <v>146</v>
      </c>
      <c r="AY150" s="19" t="s">
        <v>137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146</v>
      </c>
      <c r="BK150" s="218">
        <f>ROUND(I150*H150,2)</f>
        <v>0</v>
      </c>
      <c r="BL150" s="19" t="s">
        <v>269</v>
      </c>
      <c r="BM150" s="217" t="s">
        <v>1203</v>
      </c>
    </row>
    <row r="151" s="2" customFormat="1">
      <c r="A151" s="40"/>
      <c r="B151" s="41"/>
      <c r="C151" s="42"/>
      <c r="D151" s="219" t="s">
        <v>148</v>
      </c>
      <c r="E151" s="42"/>
      <c r="F151" s="220" t="s">
        <v>1204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148</v>
      </c>
      <c r="AU151" s="19" t="s">
        <v>146</v>
      </c>
    </row>
    <row r="152" s="2" customFormat="1">
      <c r="A152" s="40"/>
      <c r="B152" s="41"/>
      <c r="C152" s="42"/>
      <c r="D152" s="224" t="s">
        <v>150</v>
      </c>
      <c r="E152" s="42"/>
      <c r="F152" s="225" t="s">
        <v>1205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150</v>
      </c>
      <c r="AU152" s="19" t="s">
        <v>146</v>
      </c>
    </row>
    <row r="153" s="2" customFormat="1" ht="16.5" customHeight="1">
      <c r="A153" s="40"/>
      <c r="B153" s="41"/>
      <c r="C153" s="206" t="s">
        <v>294</v>
      </c>
      <c r="D153" s="206" t="s">
        <v>140</v>
      </c>
      <c r="E153" s="207" t="s">
        <v>1206</v>
      </c>
      <c r="F153" s="208" t="s">
        <v>1207</v>
      </c>
      <c r="G153" s="209" t="s">
        <v>336</v>
      </c>
      <c r="H153" s="210">
        <v>0.021999999999999999</v>
      </c>
      <c r="I153" s="211"/>
      <c r="J153" s="212">
        <f>ROUND(I153*H153,2)</f>
        <v>0</v>
      </c>
      <c r="K153" s="208" t="s">
        <v>144</v>
      </c>
      <c r="L153" s="46"/>
      <c r="M153" s="213" t="s">
        <v>19</v>
      </c>
      <c r="N153" s="214" t="s">
        <v>41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269</v>
      </c>
      <c r="AT153" s="217" t="s">
        <v>140</v>
      </c>
      <c r="AU153" s="217" t="s">
        <v>146</v>
      </c>
      <c r="AY153" s="19" t="s">
        <v>137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146</v>
      </c>
      <c r="BK153" s="218">
        <f>ROUND(I153*H153,2)</f>
        <v>0</v>
      </c>
      <c r="BL153" s="19" t="s">
        <v>269</v>
      </c>
      <c r="BM153" s="217" t="s">
        <v>1208</v>
      </c>
    </row>
    <row r="154" s="2" customFormat="1">
      <c r="A154" s="40"/>
      <c r="B154" s="41"/>
      <c r="C154" s="42"/>
      <c r="D154" s="219" t="s">
        <v>148</v>
      </c>
      <c r="E154" s="42"/>
      <c r="F154" s="220" t="s">
        <v>1209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148</v>
      </c>
      <c r="AU154" s="19" t="s">
        <v>146</v>
      </c>
    </row>
    <row r="155" s="2" customFormat="1">
      <c r="A155" s="40"/>
      <c r="B155" s="41"/>
      <c r="C155" s="42"/>
      <c r="D155" s="224" t="s">
        <v>150</v>
      </c>
      <c r="E155" s="42"/>
      <c r="F155" s="225" t="s">
        <v>1210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150</v>
      </c>
      <c r="AU155" s="19" t="s">
        <v>146</v>
      </c>
    </row>
    <row r="156" s="12" customFormat="1" ht="22.8" customHeight="1">
      <c r="A156" s="12"/>
      <c r="B156" s="190"/>
      <c r="C156" s="191"/>
      <c r="D156" s="192" t="s">
        <v>68</v>
      </c>
      <c r="E156" s="204" t="s">
        <v>398</v>
      </c>
      <c r="F156" s="204" t="s">
        <v>399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SUM(P157:P162)</f>
        <v>0</v>
      </c>
      <c r="Q156" s="198"/>
      <c r="R156" s="199">
        <f>SUM(R157:R162)</f>
        <v>0.00109</v>
      </c>
      <c r="S156" s="198"/>
      <c r="T156" s="200">
        <f>SUM(T157:T162)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146</v>
      </c>
      <c r="AT156" s="202" t="s">
        <v>68</v>
      </c>
      <c r="AU156" s="202" t="s">
        <v>77</v>
      </c>
      <c r="AY156" s="201" t="s">
        <v>137</v>
      </c>
      <c r="BK156" s="203">
        <f>SUM(BK157:BK162)</f>
        <v>0</v>
      </c>
    </row>
    <row r="157" s="2" customFormat="1" ht="16.5" customHeight="1">
      <c r="A157" s="40"/>
      <c r="B157" s="41"/>
      <c r="C157" s="206" t="s">
        <v>301</v>
      </c>
      <c r="D157" s="206" t="s">
        <v>140</v>
      </c>
      <c r="E157" s="207" t="s">
        <v>1211</v>
      </c>
      <c r="F157" s="208" t="s">
        <v>1212</v>
      </c>
      <c r="G157" s="209" t="s">
        <v>215</v>
      </c>
      <c r="H157" s="210">
        <v>1</v>
      </c>
      <c r="I157" s="211"/>
      <c r="J157" s="212">
        <f>ROUND(I157*H157,2)</f>
        <v>0</v>
      </c>
      <c r="K157" s="208" t="s">
        <v>144</v>
      </c>
      <c r="L157" s="46"/>
      <c r="M157" s="213" t="s">
        <v>19</v>
      </c>
      <c r="N157" s="214" t="s">
        <v>41</v>
      </c>
      <c r="O157" s="86"/>
      <c r="P157" s="215">
        <f>O157*H157</f>
        <v>0</v>
      </c>
      <c r="Q157" s="215">
        <v>0.00109</v>
      </c>
      <c r="R157" s="215">
        <f>Q157*H157</f>
        <v>0.00109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269</v>
      </c>
      <c r="AT157" s="217" t="s">
        <v>140</v>
      </c>
      <c r="AU157" s="217" t="s">
        <v>146</v>
      </c>
      <c r="AY157" s="19" t="s">
        <v>137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146</v>
      </c>
      <c r="BK157" s="218">
        <f>ROUND(I157*H157,2)</f>
        <v>0</v>
      </c>
      <c r="BL157" s="19" t="s">
        <v>269</v>
      </c>
      <c r="BM157" s="217" t="s">
        <v>1213</v>
      </c>
    </row>
    <row r="158" s="2" customFormat="1">
      <c r="A158" s="40"/>
      <c r="B158" s="41"/>
      <c r="C158" s="42"/>
      <c r="D158" s="219" t="s">
        <v>148</v>
      </c>
      <c r="E158" s="42"/>
      <c r="F158" s="220" t="s">
        <v>1214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148</v>
      </c>
      <c r="AU158" s="19" t="s">
        <v>146</v>
      </c>
    </row>
    <row r="159" s="2" customFormat="1">
      <c r="A159" s="40"/>
      <c r="B159" s="41"/>
      <c r="C159" s="42"/>
      <c r="D159" s="224" t="s">
        <v>150</v>
      </c>
      <c r="E159" s="42"/>
      <c r="F159" s="225" t="s">
        <v>1215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150</v>
      </c>
      <c r="AU159" s="19" t="s">
        <v>146</v>
      </c>
    </row>
    <row r="160" s="2" customFormat="1" ht="16.5" customHeight="1">
      <c r="A160" s="40"/>
      <c r="B160" s="41"/>
      <c r="C160" s="206" t="s">
        <v>320</v>
      </c>
      <c r="D160" s="206" t="s">
        <v>140</v>
      </c>
      <c r="E160" s="207" t="s">
        <v>1216</v>
      </c>
      <c r="F160" s="208" t="s">
        <v>1217</v>
      </c>
      <c r="G160" s="209" t="s">
        <v>336</v>
      </c>
      <c r="H160" s="210">
        <v>0.001</v>
      </c>
      <c r="I160" s="211"/>
      <c r="J160" s="212">
        <f>ROUND(I160*H160,2)</f>
        <v>0</v>
      </c>
      <c r="K160" s="208" t="s">
        <v>144</v>
      </c>
      <c r="L160" s="46"/>
      <c r="M160" s="213" t="s">
        <v>19</v>
      </c>
      <c r="N160" s="214" t="s">
        <v>41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269</v>
      </c>
      <c r="AT160" s="217" t="s">
        <v>140</v>
      </c>
      <c r="AU160" s="217" t="s">
        <v>146</v>
      </c>
      <c r="AY160" s="19" t="s">
        <v>137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146</v>
      </c>
      <c r="BK160" s="218">
        <f>ROUND(I160*H160,2)</f>
        <v>0</v>
      </c>
      <c r="BL160" s="19" t="s">
        <v>269</v>
      </c>
      <c r="BM160" s="217" t="s">
        <v>1218</v>
      </c>
    </row>
    <row r="161" s="2" customFormat="1">
      <c r="A161" s="40"/>
      <c r="B161" s="41"/>
      <c r="C161" s="42"/>
      <c r="D161" s="219" t="s">
        <v>148</v>
      </c>
      <c r="E161" s="42"/>
      <c r="F161" s="220" t="s">
        <v>1219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148</v>
      </c>
      <c r="AU161" s="19" t="s">
        <v>146</v>
      </c>
    </row>
    <row r="162" s="2" customFormat="1">
      <c r="A162" s="40"/>
      <c r="B162" s="41"/>
      <c r="C162" s="42"/>
      <c r="D162" s="224" t="s">
        <v>150</v>
      </c>
      <c r="E162" s="42"/>
      <c r="F162" s="225" t="s">
        <v>1220</v>
      </c>
      <c r="G162" s="42"/>
      <c r="H162" s="42"/>
      <c r="I162" s="221"/>
      <c r="J162" s="42"/>
      <c r="K162" s="42"/>
      <c r="L162" s="46"/>
      <c r="M162" s="258"/>
      <c r="N162" s="259"/>
      <c r="O162" s="260"/>
      <c r="P162" s="260"/>
      <c r="Q162" s="260"/>
      <c r="R162" s="260"/>
      <c r="S162" s="260"/>
      <c r="T162" s="261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150</v>
      </c>
      <c r="AU162" s="19" t="s">
        <v>146</v>
      </c>
    </row>
    <row r="163" s="2" customFormat="1" ht="6.96" customHeight="1">
      <c r="A163" s="40"/>
      <c r="B163" s="61"/>
      <c r="C163" s="62"/>
      <c r="D163" s="62"/>
      <c r="E163" s="62"/>
      <c r="F163" s="62"/>
      <c r="G163" s="62"/>
      <c r="H163" s="62"/>
      <c r="I163" s="62"/>
      <c r="J163" s="62"/>
      <c r="K163" s="62"/>
      <c r="L163" s="46"/>
      <c r="M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</row>
  </sheetData>
  <sheetProtection sheet="1" autoFilter="0" formatColumns="0" formatRows="0" objects="1" scenarios="1" spinCount="100000" saltValue="lrKT+BqvxvJS66hOBDJZV5xOe6HsDtmYZLB9EcACNOA/RmAx6hcI13YuwFDypPj1CCoP7Z5wa+Fic8lGLDNlvA==" hashValue="7F8NYlxKS+vintU20OcWdE+w6v9SKeoQW2IBNk5yZWc4a9di15oeaPlv+tsIuNsjY6uY9uoBofGZZletwKStxA==" algorithmName="SHA-512" password="CC35"/>
  <autoFilter ref="C82:K16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722174002"/>
    <hyperlink ref="F96" r:id="rId2" display="https://podminky.urs.cz/item/CS_URS_2024_01/722174003"/>
    <hyperlink ref="F102" r:id="rId3" display="https://podminky.urs.cz/item/CS_URS_2024_01/722181221"/>
    <hyperlink ref="F106" r:id="rId4" display="https://podminky.urs.cz/item/CS_URS_2024_01/722181222"/>
    <hyperlink ref="F110" r:id="rId5" display="https://podminky.urs.cz/item/CS_URS_2024_01/722190401"/>
    <hyperlink ref="F114" r:id="rId6" display="https://podminky.urs.cz/item/CS_URS_2024_01/722220132"/>
    <hyperlink ref="F117" r:id="rId7" display="https://podminky.urs.cz/item/CS_URS_2024_01/722231211"/>
    <hyperlink ref="F120" r:id="rId8" display="https://podminky.urs.cz/item/CS_URS_2024_01/722231221"/>
    <hyperlink ref="F123" r:id="rId9" display="https://podminky.urs.cz/item/CS_URS_2024_01/722232011"/>
    <hyperlink ref="F127" r:id="rId10" display="https://podminky.urs.cz/item/CS_URS_2024_01/722240101"/>
    <hyperlink ref="F131" r:id="rId11" display="https://podminky.urs.cz/item/CS_URS_2024_01/722240121"/>
    <hyperlink ref="F135" r:id="rId12" display="https://podminky.urs.cz/item/CS_URS_2024_01/722290246"/>
    <hyperlink ref="F139" r:id="rId13" display="https://podminky.urs.cz/item/CS_URS_2024_01/998722121"/>
    <hyperlink ref="F143" r:id="rId14" display="https://podminky.urs.cz/item/CS_URS_2024_01/724211235"/>
    <hyperlink ref="F146" r:id="rId15" display="https://podminky.urs.cz/item/CS_URS_2024_01/724232116"/>
    <hyperlink ref="F149" r:id="rId16" display="https://podminky.urs.cz/item/CS_URS_2024_01/724233002"/>
    <hyperlink ref="F152" r:id="rId17" display="https://podminky.urs.cz/item/CS_URS_2024_01/724242222"/>
    <hyperlink ref="F155" r:id="rId18" display="https://podminky.urs.cz/item/CS_URS_2024_01/998724121"/>
    <hyperlink ref="F159" r:id="rId19" display="https://podminky.urs.cz/item/CS_URS_2024_01/725813112"/>
    <hyperlink ref="F162" r:id="rId20" display="https://podminky.urs.cz/item/CS_URS_2024_01/998725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103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bytu budovy Salavice č.p. 47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1221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29. 4. 2024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ROUND((SUM(BE87:BE187)),  2)</f>
        <v>0</v>
      </c>
      <c r="G33" s="40"/>
      <c r="H33" s="40"/>
      <c r="I33" s="150">
        <v>0.20999999999999999</v>
      </c>
      <c r="J33" s="149">
        <f>ROUND(((SUM(BE87:BE187))*I33),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ROUND((SUM(BF87:BF187)),  2)</f>
        <v>0</v>
      </c>
      <c r="G34" s="40"/>
      <c r="H34" s="40"/>
      <c r="I34" s="150">
        <v>0.12</v>
      </c>
      <c r="J34" s="149">
        <f>ROUND(((SUM(BF87:BF187))*I34),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ROUND((SUM(BG87:BG187)),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ROUND((SUM(BH87:BH187)),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ROUND((SUM(BI87:BI187)),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bytu budovy Salavice č.p. 47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202 - kanalizace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29. 4. 2024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498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113</v>
      </c>
      <c r="E62" s="176"/>
      <c r="F62" s="176"/>
      <c r="G62" s="176"/>
      <c r="H62" s="176"/>
      <c r="I62" s="176"/>
      <c r="J62" s="177">
        <f>J102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114</v>
      </c>
      <c r="E63" s="170"/>
      <c r="F63" s="170"/>
      <c r="G63" s="170"/>
      <c r="H63" s="170"/>
      <c r="I63" s="170"/>
      <c r="J63" s="171">
        <f>J106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1222</v>
      </c>
      <c r="E64" s="176"/>
      <c r="F64" s="176"/>
      <c r="G64" s="176"/>
      <c r="H64" s="176"/>
      <c r="I64" s="176"/>
      <c r="J64" s="177">
        <f>J107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116</v>
      </c>
      <c r="E65" s="176"/>
      <c r="F65" s="176"/>
      <c r="G65" s="176"/>
      <c r="H65" s="176"/>
      <c r="I65" s="176"/>
      <c r="J65" s="177">
        <f>J154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118</v>
      </c>
      <c r="E66" s="176"/>
      <c r="F66" s="176"/>
      <c r="G66" s="176"/>
      <c r="H66" s="176"/>
      <c r="I66" s="176"/>
      <c r="J66" s="177">
        <f>J167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119</v>
      </c>
      <c r="E67" s="176"/>
      <c r="F67" s="176"/>
      <c r="G67" s="176"/>
      <c r="H67" s="176"/>
      <c r="I67" s="176"/>
      <c r="J67" s="177">
        <f>J174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122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Oprava bytu budovy Salavice č.p. 47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104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202 - kanalizace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 </v>
      </c>
      <c r="G81" s="42"/>
      <c r="H81" s="42"/>
      <c r="I81" s="34" t="s">
        <v>23</v>
      </c>
      <c r="J81" s="74" t="str">
        <f>IF(J12="","",J12)</f>
        <v>29. 4. 2024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30</v>
      </c>
      <c r="J83" s="38" t="str">
        <f>E21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28</v>
      </c>
      <c r="D84" s="42"/>
      <c r="E84" s="42"/>
      <c r="F84" s="29" t="str">
        <f>IF(E18="","",E18)</f>
        <v>Vyplň údaj</v>
      </c>
      <c r="G84" s="42"/>
      <c r="H84" s="42"/>
      <c r="I84" s="34" t="s">
        <v>32</v>
      </c>
      <c r="J84" s="38" t="str">
        <f>E24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123</v>
      </c>
      <c r="D86" s="182" t="s">
        <v>54</v>
      </c>
      <c r="E86" s="182" t="s">
        <v>50</v>
      </c>
      <c r="F86" s="182" t="s">
        <v>51</v>
      </c>
      <c r="G86" s="182" t="s">
        <v>124</v>
      </c>
      <c r="H86" s="182" t="s">
        <v>125</v>
      </c>
      <c r="I86" s="182" t="s">
        <v>126</v>
      </c>
      <c r="J86" s="182" t="s">
        <v>108</v>
      </c>
      <c r="K86" s="183" t="s">
        <v>127</v>
      </c>
      <c r="L86" s="184"/>
      <c r="M86" s="94" t="s">
        <v>19</v>
      </c>
      <c r="N86" s="95" t="s">
        <v>39</v>
      </c>
      <c r="O86" s="95" t="s">
        <v>128</v>
      </c>
      <c r="P86" s="95" t="s">
        <v>129</v>
      </c>
      <c r="Q86" s="95" t="s">
        <v>130</v>
      </c>
      <c r="R86" s="95" t="s">
        <v>131</v>
      </c>
      <c r="S86" s="95" t="s">
        <v>132</v>
      </c>
      <c r="T86" s="96" t="s">
        <v>133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134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P88+P106</f>
        <v>0</v>
      </c>
      <c r="Q87" s="98"/>
      <c r="R87" s="187">
        <f>R88+R106</f>
        <v>0.44481809999999999</v>
      </c>
      <c r="S87" s="98"/>
      <c r="T87" s="188">
        <f>T88+T106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68</v>
      </c>
      <c r="AU87" s="19" t="s">
        <v>109</v>
      </c>
      <c r="BK87" s="189">
        <f>BK88+BK106</f>
        <v>0</v>
      </c>
    </row>
    <row r="88" s="12" customFormat="1" ht="25.92" customHeight="1">
      <c r="A88" s="12"/>
      <c r="B88" s="190"/>
      <c r="C88" s="191"/>
      <c r="D88" s="192" t="s">
        <v>68</v>
      </c>
      <c r="E88" s="193" t="s">
        <v>135</v>
      </c>
      <c r="F88" s="193" t="s">
        <v>136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P89+P102</f>
        <v>0</v>
      </c>
      <c r="Q88" s="198"/>
      <c r="R88" s="199">
        <f>R89+R102</f>
        <v>0.3963776</v>
      </c>
      <c r="S88" s="198"/>
      <c r="T88" s="200">
        <f>T89+T102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77</v>
      </c>
      <c r="AT88" s="202" t="s">
        <v>68</v>
      </c>
      <c r="AU88" s="202" t="s">
        <v>69</v>
      </c>
      <c r="AY88" s="201" t="s">
        <v>137</v>
      </c>
      <c r="BK88" s="203">
        <f>BK89+BK102</f>
        <v>0</v>
      </c>
    </row>
    <row r="89" s="12" customFormat="1" ht="22.8" customHeight="1">
      <c r="A89" s="12"/>
      <c r="B89" s="190"/>
      <c r="C89" s="191"/>
      <c r="D89" s="192" t="s">
        <v>68</v>
      </c>
      <c r="E89" s="204" t="s">
        <v>191</v>
      </c>
      <c r="F89" s="204" t="s">
        <v>538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SUM(P90:P101)</f>
        <v>0</v>
      </c>
      <c r="Q89" s="198"/>
      <c r="R89" s="199">
        <f>SUM(R90:R101)</f>
        <v>0.3963776</v>
      </c>
      <c r="S89" s="198"/>
      <c r="T89" s="200">
        <f>SUM(T90:T101)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77</v>
      </c>
      <c r="AT89" s="202" t="s">
        <v>68</v>
      </c>
      <c r="AU89" s="202" t="s">
        <v>77</v>
      </c>
      <c r="AY89" s="201" t="s">
        <v>137</v>
      </c>
      <c r="BK89" s="203">
        <f>SUM(BK90:BK101)</f>
        <v>0</v>
      </c>
    </row>
    <row r="90" s="2" customFormat="1" ht="16.5" customHeight="1">
      <c r="A90" s="40"/>
      <c r="B90" s="41"/>
      <c r="C90" s="206" t="s">
        <v>77</v>
      </c>
      <c r="D90" s="206" t="s">
        <v>140</v>
      </c>
      <c r="E90" s="207" t="s">
        <v>1223</v>
      </c>
      <c r="F90" s="208" t="s">
        <v>1224</v>
      </c>
      <c r="G90" s="209" t="s">
        <v>215</v>
      </c>
      <c r="H90" s="210">
        <v>1</v>
      </c>
      <c r="I90" s="211"/>
      <c r="J90" s="212">
        <f>ROUND(I90*H90,2)</f>
        <v>0</v>
      </c>
      <c r="K90" s="208" t="s">
        <v>144</v>
      </c>
      <c r="L90" s="46"/>
      <c r="M90" s="213" t="s">
        <v>19</v>
      </c>
      <c r="N90" s="214" t="s">
        <v>41</v>
      </c>
      <c r="O90" s="86"/>
      <c r="P90" s="215">
        <f>O90*H90</f>
        <v>0</v>
      </c>
      <c r="Q90" s="215">
        <v>0.038899999999999997</v>
      </c>
      <c r="R90" s="215">
        <f>Q90*H90</f>
        <v>0.038899999999999997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145</v>
      </c>
      <c r="AT90" s="217" t="s">
        <v>140</v>
      </c>
      <c r="AU90" s="217" t="s">
        <v>146</v>
      </c>
      <c r="AY90" s="19" t="s">
        <v>137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146</v>
      </c>
      <c r="BK90" s="218">
        <f>ROUND(I90*H90,2)</f>
        <v>0</v>
      </c>
      <c r="BL90" s="19" t="s">
        <v>145</v>
      </c>
      <c r="BM90" s="217" t="s">
        <v>1225</v>
      </c>
    </row>
    <row r="91" s="2" customFormat="1">
      <c r="A91" s="40"/>
      <c r="B91" s="41"/>
      <c r="C91" s="42"/>
      <c r="D91" s="219" t="s">
        <v>148</v>
      </c>
      <c r="E91" s="42"/>
      <c r="F91" s="220" t="s">
        <v>1226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148</v>
      </c>
      <c r="AU91" s="19" t="s">
        <v>146</v>
      </c>
    </row>
    <row r="92" s="2" customFormat="1">
      <c r="A92" s="40"/>
      <c r="B92" s="41"/>
      <c r="C92" s="42"/>
      <c r="D92" s="224" t="s">
        <v>150</v>
      </c>
      <c r="E92" s="42"/>
      <c r="F92" s="225" t="s">
        <v>1227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150</v>
      </c>
      <c r="AU92" s="19" t="s">
        <v>146</v>
      </c>
    </row>
    <row r="93" s="13" customFormat="1">
      <c r="A93" s="13"/>
      <c r="B93" s="226"/>
      <c r="C93" s="227"/>
      <c r="D93" s="219" t="s">
        <v>152</v>
      </c>
      <c r="E93" s="228" t="s">
        <v>19</v>
      </c>
      <c r="F93" s="229" t="s">
        <v>1228</v>
      </c>
      <c r="G93" s="227"/>
      <c r="H93" s="230">
        <v>1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152</v>
      </c>
      <c r="AU93" s="236" t="s">
        <v>146</v>
      </c>
      <c r="AV93" s="13" t="s">
        <v>146</v>
      </c>
      <c r="AW93" s="13" t="s">
        <v>31</v>
      </c>
      <c r="AX93" s="13" t="s">
        <v>77</v>
      </c>
      <c r="AY93" s="236" t="s">
        <v>137</v>
      </c>
    </row>
    <row r="94" s="2" customFormat="1" ht="16.5" customHeight="1">
      <c r="A94" s="40"/>
      <c r="B94" s="41"/>
      <c r="C94" s="206" t="s">
        <v>146</v>
      </c>
      <c r="D94" s="206" t="s">
        <v>140</v>
      </c>
      <c r="E94" s="207" t="s">
        <v>1229</v>
      </c>
      <c r="F94" s="208" t="s">
        <v>1230</v>
      </c>
      <c r="G94" s="209" t="s">
        <v>156</v>
      </c>
      <c r="H94" s="210">
        <v>0.113</v>
      </c>
      <c r="I94" s="211"/>
      <c r="J94" s="212">
        <f>ROUND(I94*H94,2)</f>
        <v>0</v>
      </c>
      <c r="K94" s="208" t="s">
        <v>144</v>
      </c>
      <c r="L94" s="46"/>
      <c r="M94" s="213" t="s">
        <v>19</v>
      </c>
      <c r="N94" s="214" t="s">
        <v>41</v>
      </c>
      <c r="O94" s="86"/>
      <c r="P94" s="215">
        <f>O94*H94</f>
        <v>0</v>
      </c>
      <c r="Q94" s="215">
        <v>2.004</v>
      </c>
      <c r="R94" s="215">
        <f>Q94*H94</f>
        <v>0.22645200000000001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145</v>
      </c>
      <c r="AT94" s="217" t="s">
        <v>140</v>
      </c>
      <c r="AU94" s="217" t="s">
        <v>146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146</v>
      </c>
      <c r="BK94" s="218">
        <f>ROUND(I94*H94,2)</f>
        <v>0</v>
      </c>
      <c r="BL94" s="19" t="s">
        <v>145</v>
      </c>
      <c r="BM94" s="217" t="s">
        <v>1231</v>
      </c>
    </row>
    <row r="95" s="2" customFormat="1">
      <c r="A95" s="40"/>
      <c r="B95" s="41"/>
      <c r="C95" s="42"/>
      <c r="D95" s="219" t="s">
        <v>148</v>
      </c>
      <c r="E95" s="42"/>
      <c r="F95" s="220" t="s">
        <v>1232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148</v>
      </c>
      <c r="AU95" s="19" t="s">
        <v>146</v>
      </c>
    </row>
    <row r="96" s="2" customFormat="1">
      <c r="A96" s="40"/>
      <c r="B96" s="41"/>
      <c r="C96" s="42"/>
      <c r="D96" s="224" t="s">
        <v>150</v>
      </c>
      <c r="E96" s="42"/>
      <c r="F96" s="225" t="s">
        <v>1233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146</v>
      </c>
    </row>
    <row r="97" s="13" customFormat="1">
      <c r="A97" s="13"/>
      <c r="B97" s="226"/>
      <c r="C97" s="227"/>
      <c r="D97" s="219" t="s">
        <v>152</v>
      </c>
      <c r="E97" s="228" t="s">
        <v>19</v>
      </c>
      <c r="F97" s="229" t="s">
        <v>1234</v>
      </c>
      <c r="G97" s="227"/>
      <c r="H97" s="230">
        <v>0.113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152</v>
      </c>
      <c r="AU97" s="236" t="s">
        <v>146</v>
      </c>
      <c r="AV97" s="13" t="s">
        <v>146</v>
      </c>
      <c r="AW97" s="13" t="s">
        <v>31</v>
      </c>
      <c r="AX97" s="13" t="s">
        <v>77</v>
      </c>
      <c r="AY97" s="236" t="s">
        <v>137</v>
      </c>
    </row>
    <row r="98" s="2" customFormat="1" ht="16.5" customHeight="1">
      <c r="A98" s="40"/>
      <c r="B98" s="41"/>
      <c r="C98" s="206" t="s">
        <v>161</v>
      </c>
      <c r="D98" s="206" t="s">
        <v>140</v>
      </c>
      <c r="E98" s="207" t="s">
        <v>1235</v>
      </c>
      <c r="F98" s="208" t="s">
        <v>1236</v>
      </c>
      <c r="G98" s="209" t="s">
        <v>143</v>
      </c>
      <c r="H98" s="210">
        <v>0.81000000000000005</v>
      </c>
      <c r="I98" s="211"/>
      <c r="J98" s="212">
        <f>ROUND(I98*H98,2)</f>
        <v>0</v>
      </c>
      <c r="K98" s="208" t="s">
        <v>144</v>
      </c>
      <c r="L98" s="46"/>
      <c r="M98" s="213" t="s">
        <v>19</v>
      </c>
      <c r="N98" s="214" t="s">
        <v>41</v>
      </c>
      <c r="O98" s="86"/>
      <c r="P98" s="215">
        <f>O98*H98</f>
        <v>0</v>
      </c>
      <c r="Q98" s="215">
        <v>0.16175999999999999</v>
      </c>
      <c r="R98" s="215">
        <f>Q98*H98</f>
        <v>0.13102559999999999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145</v>
      </c>
      <c r="AT98" s="217" t="s">
        <v>140</v>
      </c>
      <c r="AU98" s="217" t="s">
        <v>146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146</v>
      </c>
      <c r="BK98" s="218">
        <f>ROUND(I98*H98,2)</f>
        <v>0</v>
      </c>
      <c r="BL98" s="19" t="s">
        <v>145</v>
      </c>
      <c r="BM98" s="217" t="s">
        <v>1237</v>
      </c>
    </row>
    <row r="99" s="2" customFormat="1">
      <c r="A99" s="40"/>
      <c r="B99" s="41"/>
      <c r="C99" s="42"/>
      <c r="D99" s="219" t="s">
        <v>148</v>
      </c>
      <c r="E99" s="42"/>
      <c r="F99" s="220" t="s">
        <v>1238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148</v>
      </c>
      <c r="AU99" s="19" t="s">
        <v>146</v>
      </c>
    </row>
    <row r="100" s="2" customFormat="1">
      <c r="A100" s="40"/>
      <c r="B100" s="41"/>
      <c r="C100" s="42"/>
      <c r="D100" s="224" t="s">
        <v>150</v>
      </c>
      <c r="E100" s="42"/>
      <c r="F100" s="225" t="s">
        <v>1239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146</v>
      </c>
    </row>
    <row r="101" s="13" customFormat="1">
      <c r="A101" s="13"/>
      <c r="B101" s="226"/>
      <c r="C101" s="227"/>
      <c r="D101" s="219" t="s">
        <v>152</v>
      </c>
      <c r="E101" s="228" t="s">
        <v>19</v>
      </c>
      <c r="F101" s="229" t="s">
        <v>1240</v>
      </c>
      <c r="G101" s="227"/>
      <c r="H101" s="230">
        <v>0.81000000000000005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152</v>
      </c>
      <c r="AU101" s="236" t="s">
        <v>146</v>
      </c>
      <c r="AV101" s="13" t="s">
        <v>146</v>
      </c>
      <c r="AW101" s="13" t="s">
        <v>31</v>
      </c>
      <c r="AX101" s="13" t="s">
        <v>77</v>
      </c>
      <c r="AY101" s="236" t="s">
        <v>137</v>
      </c>
    </row>
    <row r="102" s="12" customFormat="1" ht="22.8" customHeight="1">
      <c r="A102" s="12"/>
      <c r="B102" s="190"/>
      <c r="C102" s="191"/>
      <c r="D102" s="192" t="s">
        <v>68</v>
      </c>
      <c r="E102" s="204" t="s">
        <v>374</v>
      </c>
      <c r="F102" s="204" t="s">
        <v>375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SUM(P103:P105)</f>
        <v>0</v>
      </c>
      <c r="Q102" s="198"/>
      <c r="R102" s="199">
        <f>SUM(R103:R105)</f>
        <v>0</v>
      </c>
      <c r="S102" s="198"/>
      <c r="T102" s="200">
        <f>SUM(T103:T105)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77</v>
      </c>
      <c r="AT102" s="202" t="s">
        <v>68</v>
      </c>
      <c r="AU102" s="202" t="s">
        <v>77</v>
      </c>
      <c r="AY102" s="201" t="s">
        <v>137</v>
      </c>
      <c r="BK102" s="203">
        <f>SUM(BK103:BK105)</f>
        <v>0</v>
      </c>
    </row>
    <row r="103" s="2" customFormat="1" ht="16.5" customHeight="1">
      <c r="A103" s="40"/>
      <c r="B103" s="41"/>
      <c r="C103" s="206" t="s">
        <v>145</v>
      </c>
      <c r="D103" s="206" t="s">
        <v>140</v>
      </c>
      <c r="E103" s="207" t="s">
        <v>377</v>
      </c>
      <c r="F103" s="208" t="s">
        <v>378</v>
      </c>
      <c r="G103" s="209" t="s">
        <v>336</v>
      </c>
      <c r="H103" s="210">
        <v>0.39600000000000002</v>
      </c>
      <c r="I103" s="211"/>
      <c r="J103" s="212">
        <f>ROUND(I103*H103,2)</f>
        <v>0</v>
      </c>
      <c r="K103" s="208" t="s">
        <v>144</v>
      </c>
      <c r="L103" s="46"/>
      <c r="M103" s="213" t="s">
        <v>19</v>
      </c>
      <c r="N103" s="214" t="s">
        <v>41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145</v>
      </c>
      <c r="AT103" s="217" t="s">
        <v>140</v>
      </c>
      <c r="AU103" s="217" t="s">
        <v>146</v>
      </c>
      <c r="AY103" s="19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146</v>
      </c>
      <c r="BK103" s="218">
        <f>ROUND(I103*H103,2)</f>
        <v>0</v>
      </c>
      <c r="BL103" s="19" t="s">
        <v>145</v>
      </c>
      <c r="BM103" s="217" t="s">
        <v>1241</v>
      </c>
    </row>
    <row r="104" s="2" customFormat="1">
      <c r="A104" s="40"/>
      <c r="B104" s="41"/>
      <c r="C104" s="42"/>
      <c r="D104" s="219" t="s">
        <v>148</v>
      </c>
      <c r="E104" s="42"/>
      <c r="F104" s="220" t="s">
        <v>380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148</v>
      </c>
      <c r="AU104" s="19" t="s">
        <v>146</v>
      </c>
    </row>
    <row r="105" s="2" customFormat="1">
      <c r="A105" s="40"/>
      <c r="B105" s="41"/>
      <c r="C105" s="42"/>
      <c r="D105" s="224" t="s">
        <v>150</v>
      </c>
      <c r="E105" s="42"/>
      <c r="F105" s="225" t="s">
        <v>381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146</v>
      </c>
    </row>
    <row r="106" s="12" customFormat="1" ht="25.92" customHeight="1">
      <c r="A106" s="12"/>
      <c r="B106" s="190"/>
      <c r="C106" s="191"/>
      <c r="D106" s="192" t="s">
        <v>68</v>
      </c>
      <c r="E106" s="193" t="s">
        <v>382</v>
      </c>
      <c r="F106" s="193" t="s">
        <v>383</v>
      </c>
      <c r="G106" s="191"/>
      <c r="H106" s="191"/>
      <c r="I106" s="194"/>
      <c r="J106" s="195">
        <f>BK106</f>
        <v>0</v>
      </c>
      <c r="K106" s="191"/>
      <c r="L106" s="196"/>
      <c r="M106" s="197"/>
      <c r="N106" s="198"/>
      <c r="O106" s="198"/>
      <c r="P106" s="199">
        <f>P107+P154+P167+P174</f>
        <v>0</v>
      </c>
      <c r="Q106" s="198"/>
      <c r="R106" s="199">
        <f>R107+R154+R167+R174</f>
        <v>0.048440500000000004</v>
      </c>
      <c r="S106" s="198"/>
      <c r="T106" s="200">
        <f>T107+T154+T167+T174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146</v>
      </c>
      <c r="AT106" s="202" t="s">
        <v>68</v>
      </c>
      <c r="AU106" s="202" t="s">
        <v>69</v>
      </c>
      <c r="AY106" s="201" t="s">
        <v>137</v>
      </c>
      <c r="BK106" s="203">
        <f>BK107+BK154+BK167+BK174</f>
        <v>0</v>
      </c>
    </row>
    <row r="107" s="12" customFormat="1" ht="22.8" customHeight="1">
      <c r="A107" s="12"/>
      <c r="B107" s="190"/>
      <c r="C107" s="191"/>
      <c r="D107" s="192" t="s">
        <v>68</v>
      </c>
      <c r="E107" s="204" t="s">
        <v>1242</v>
      </c>
      <c r="F107" s="204" t="s">
        <v>1243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SUM(P108:P153)</f>
        <v>0</v>
      </c>
      <c r="Q107" s="198"/>
      <c r="R107" s="199">
        <f>SUM(R108:R153)</f>
        <v>0.031162000000000006</v>
      </c>
      <c r="S107" s="198"/>
      <c r="T107" s="200">
        <f>SUM(T108:T153)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146</v>
      </c>
      <c r="AT107" s="202" t="s">
        <v>68</v>
      </c>
      <c r="AU107" s="202" t="s">
        <v>77</v>
      </c>
      <c r="AY107" s="201" t="s">
        <v>137</v>
      </c>
      <c r="BK107" s="203">
        <f>SUM(BK108:BK153)</f>
        <v>0</v>
      </c>
    </row>
    <row r="108" s="2" customFormat="1" ht="16.5" customHeight="1">
      <c r="A108" s="40"/>
      <c r="B108" s="41"/>
      <c r="C108" s="206" t="s">
        <v>174</v>
      </c>
      <c r="D108" s="206" t="s">
        <v>140</v>
      </c>
      <c r="E108" s="207" t="s">
        <v>1244</v>
      </c>
      <c r="F108" s="208" t="s">
        <v>1245</v>
      </c>
      <c r="G108" s="209" t="s">
        <v>208</v>
      </c>
      <c r="H108" s="210">
        <v>5.5999999999999996</v>
      </c>
      <c r="I108" s="211"/>
      <c r="J108" s="212">
        <f>ROUND(I108*H108,2)</f>
        <v>0</v>
      </c>
      <c r="K108" s="208" t="s">
        <v>144</v>
      </c>
      <c r="L108" s="46"/>
      <c r="M108" s="213" t="s">
        <v>19</v>
      </c>
      <c r="N108" s="214" t="s">
        <v>41</v>
      </c>
      <c r="O108" s="86"/>
      <c r="P108" s="215">
        <f>O108*H108</f>
        <v>0</v>
      </c>
      <c r="Q108" s="215">
        <v>0.00071000000000000002</v>
      </c>
      <c r="R108" s="215">
        <f>Q108*H108</f>
        <v>0.0039759999999999995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269</v>
      </c>
      <c r="AT108" s="217" t="s">
        <v>140</v>
      </c>
      <c r="AU108" s="217" t="s">
        <v>146</v>
      </c>
      <c r="AY108" s="19" t="s">
        <v>137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146</v>
      </c>
      <c r="BK108" s="218">
        <f>ROUND(I108*H108,2)</f>
        <v>0</v>
      </c>
      <c r="BL108" s="19" t="s">
        <v>269</v>
      </c>
      <c r="BM108" s="217" t="s">
        <v>1246</v>
      </c>
    </row>
    <row r="109" s="2" customFormat="1">
      <c r="A109" s="40"/>
      <c r="B109" s="41"/>
      <c r="C109" s="42"/>
      <c r="D109" s="219" t="s">
        <v>148</v>
      </c>
      <c r="E109" s="42"/>
      <c r="F109" s="220" t="s">
        <v>1247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148</v>
      </c>
      <c r="AU109" s="19" t="s">
        <v>146</v>
      </c>
    </row>
    <row r="110" s="2" customFormat="1">
      <c r="A110" s="40"/>
      <c r="B110" s="41"/>
      <c r="C110" s="42"/>
      <c r="D110" s="224" t="s">
        <v>150</v>
      </c>
      <c r="E110" s="42"/>
      <c r="F110" s="225" t="s">
        <v>1248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150</v>
      </c>
      <c r="AU110" s="19" t="s">
        <v>146</v>
      </c>
    </row>
    <row r="111" s="13" customFormat="1">
      <c r="A111" s="13"/>
      <c r="B111" s="226"/>
      <c r="C111" s="227"/>
      <c r="D111" s="219" t="s">
        <v>152</v>
      </c>
      <c r="E111" s="228" t="s">
        <v>19</v>
      </c>
      <c r="F111" s="229" t="s">
        <v>1249</v>
      </c>
      <c r="G111" s="227"/>
      <c r="H111" s="230">
        <v>5.5999999999999996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152</v>
      </c>
      <c r="AU111" s="236" t="s">
        <v>146</v>
      </c>
      <c r="AV111" s="13" t="s">
        <v>146</v>
      </c>
      <c r="AW111" s="13" t="s">
        <v>31</v>
      </c>
      <c r="AX111" s="13" t="s">
        <v>77</v>
      </c>
      <c r="AY111" s="236" t="s">
        <v>137</v>
      </c>
    </row>
    <row r="112" s="2" customFormat="1" ht="16.5" customHeight="1">
      <c r="A112" s="40"/>
      <c r="B112" s="41"/>
      <c r="C112" s="206" t="s">
        <v>191</v>
      </c>
      <c r="D112" s="206" t="s">
        <v>140</v>
      </c>
      <c r="E112" s="207" t="s">
        <v>1250</v>
      </c>
      <c r="F112" s="208" t="s">
        <v>1251</v>
      </c>
      <c r="G112" s="209" t="s">
        <v>208</v>
      </c>
      <c r="H112" s="210">
        <v>1.7</v>
      </c>
      <c r="I112" s="211"/>
      <c r="J112" s="212">
        <f>ROUND(I112*H112,2)</f>
        <v>0</v>
      </c>
      <c r="K112" s="208" t="s">
        <v>144</v>
      </c>
      <c r="L112" s="46"/>
      <c r="M112" s="213" t="s">
        <v>19</v>
      </c>
      <c r="N112" s="214" t="s">
        <v>41</v>
      </c>
      <c r="O112" s="86"/>
      <c r="P112" s="215">
        <f>O112*H112</f>
        <v>0</v>
      </c>
      <c r="Q112" s="215">
        <v>0.0020600000000000002</v>
      </c>
      <c r="R112" s="215">
        <f>Q112*H112</f>
        <v>0.0035020000000000003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269</v>
      </c>
      <c r="AT112" s="217" t="s">
        <v>140</v>
      </c>
      <c r="AU112" s="217" t="s">
        <v>146</v>
      </c>
      <c r="AY112" s="19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146</v>
      </c>
      <c r="BK112" s="218">
        <f>ROUND(I112*H112,2)</f>
        <v>0</v>
      </c>
      <c r="BL112" s="19" t="s">
        <v>269</v>
      </c>
      <c r="BM112" s="217" t="s">
        <v>1252</v>
      </c>
    </row>
    <row r="113" s="2" customFormat="1">
      <c r="A113" s="40"/>
      <c r="B113" s="41"/>
      <c r="C113" s="42"/>
      <c r="D113" s="219" t="s">
        <v>148</v>
      </c>
      <c r="E113" s="42"/>
      <c r="F113" s="220" t="s">
        <v>1253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148</v>
      </c>
      <c r="AU113" s="19" t="s">
        <v>146</v>
      </c>
    </row>
    <row r="114" s="2" customFormat="1">
      <c r="A114" s="40"/>
      <c r="B114" s="41"/>
      <c r="C114" s="42"/>
      <c r="D114" s="224" t="s">
        <v>150</v>
      </c>
      <c r="E114" s="42"/>
      <c r="F114" s="225" t="s">
        <v>1254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150</v>
      </c>
      <c r="AU114" s="19" t="s">
        <v>146</v>
      </c>
    </row>
    <row r="115" s="13" customFormat="1">
      <c r="A115" s="13"/>
      <c r="B115" s="226"/>
      <c r="C115" s="227"/>
      <c r="D115" s="219" t="s">
        <v>152</v>
      </c>
      <c r="E115" s="228" t="s">
        <v>19</v>
      </c>
      <c r="F115" s="229" t="s">
        <v>1255</v>
      </c>
      <c r="G115" s="227"/>
      <c r="H115" s="230">
        <v>1.7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152</v>
      </c>
      <c r="AU115" s="236" t="s">
        <v>146</v>
      </c>
      <c r="AV115" s="13" t="s">
        <v>146</v>
      </c>
      <c r="AW115" s="13" t="s">
        <v>31</v>
      </c>
      <c r="AX115" s="13" t="s">
        <v>77</v>
      </c>
      <c r="AY115" s="236" t="s">
        <v>137</v>
      </c>
    </row>
    <row r="116" s="2" customFormat="1" ht="16.5" customHeight="1">
      <c r="A116" s="40"/>
      <c r="B116" s="41"/>
      <c r="C116" s="206" t="s">
        <v>198</v>
      </c>
      <c r="D116" s="206" t="s">
        <v>140</v>
      </c>
      <c r="E116" s="207" t="s">
        <v>1256</v>
      </c>
      <c r="F116" s="208" t="s">
        <v>1257</v>
      </c>
      <c r="G116" s="209" t="s">
        <v>208</v>
      </c>
      <c r="H116" s="210">
        <v>3</v>
      </c>
      <c r="I116" s="211"/>
      <c r="J116" s="212">
        <f>ROUND(I116*H116,2)</f>
        <v>0</v>
      </c>
      <c r="K116" s="208" t="s">
        <v>144</v>
      </c>
      <c r="L116" s="46"/>
      <c r="M116" s="213" t="s">
        <v>19</v>
      </c>
      <c r="N116" s="214" t="s">
        <v>41</v>
      </c>
      <c r="O116" s="86"/>
      <c r="P116" s="215">
        <f>O116*H116</f>
        <v>0</v>
      </c>
      <c r="Q116" s="215">
        <v>0.00191</v>
      </c>
      <c r="R116" s="215">
        <f>Q116*H116</f>
        <v>0.0057299999999999999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269</v>
      </c>
      <c r="AT116" s="217" t="s">
        <v>140</v>
      </c>
      <c r="AU116" s="217" t="s">
        <v>146</v>
      </c>
      <c r="AY116" s="19" t="s">
        <v>137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146</v>
      </c>
      <c r="BK116" s="218">
        <f>ROUND(I116*H116,2)</f>
        <v>0</v>
      </c>
      <c r="BL116" s="19" t="s">
        <v>269</v>
      </c>
      <c r="BM116" s="217" t="s">
        <v>1258</v>
      </c>
    </row>
    <row r="117" s="2" customFormat="1">
      <c r="A117" s="40"/>
      <c r="B117" s="41"/>
      <c r="C117" s="42"/>
      <c r="D117" s="219" t="s">
        <v>148</v>
      </c>
      <c r="E117" s="42"/>
      <c r="F117" s="220" t="s">
        <v>1259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148</v>
      </c>
      <c r="AU117" s="19" t="s">
        <v>146</v>
      </c>
    </row>
    <row r="118" s="2" customFormat="1">
      <c r="A118" s="40"/>
      <c r="B118" s="41"/>
      <c r="C118" s="42"/>
      <c r="D118" s="224" t="s">
        <v>150</v>
      </c>
      <c r="E118" s="42"/>
      <c r="F118" s="225" t="s">
        <v>1260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150</v>
      </c>
      <c r="AU118" s="19" t="s">
        <v>146</v>
      </c>
    </row>
    <row r="119" s="13" customFormat="1">
      <c r="A119" s="13"/>
      <c r="B119" s="226"/>
      <c r="C119" s="227"/>
      <c r="D119" s="219" t="s">
        <v>152</v>
      </c>
      <c r="E119" s="228" t="s">
        <v>19</v>
      </c>
      <c r="F119" s="229" t="s">
        <v>1261</v>
      </c>
      <c r="G119" s="227"/>
      <c r="H119" s="230">
        <v>3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152</v>
      </c>
      <c r="AU119" s="236" t="s">
        <v>146</v>
      </c>
      <c r="AV119" s="13" t="s">
        <v>146</v>
      </c>
      <c r="AW119" s="13" t="s">
        <v>31</v>
      </c>
      <c r="AX119" s="13" t="s">
        <v>77</v>
      </c>
      <c r="AY119" s="236" t="s">
        <v>137</v>
      </c>
    </row>
    <row r="120" s="2" customFormat="1" ht="16.5" customHeight="1">
      <c r="A120" s="40"/>
      <c r="B120" s="41"/>
      <c r="C120" s="206" t="s">
        <v>205</v>
      </c>
      <c r="D120" s="206" t="s">
        <v>140</v>
      </c>
      <c r="E120" s="207" t="s">
        <v>1262</v>
      </c>
      <c r="F120" s="208" t="s">
        <v>1263</v>
      </c>
      <c r="G120" s="209" t="s">
        <v>208</v>
      </c>
      <c r="H120" s="210">
        <v>3.7000000000000002</v>
      </c>
      <c r="I120" s="211"/>
      <c r="J120" s="212">
        <f>ROUND(I120*H120,2)</f>
        <v>0</v>
      </c>
      <c r="K120" s="208" t="s">
        <v>144</v>
      </c>
      <c r="L120" s="46"/>
      <c r="M120" s="213" t="s">
        <v>19</v>
      </c>
      <c r="N120" s="214" t="s">
        <v>41</v>
      </c>
      <c r="O120" s="86"/>
      <c r="P120" s="215">
        <f>O120*H120</f>
        <v>0</v>
      </c>
      <c r="Q120" s="215">
        <v>0.00059000000000000003</v>
      </c>
      <c r="R120" s="215">
        <f>Q120*H120</f>
        <v>0.002183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269</v>
      </c>
      <c r="AT120" s="217" t="s">
        <v>140</v>
      </c>
      <c r="AU120" s="217" t="s">
        <v>146</v>
      </c>
      <c r="AY120" s="19" t="s">
        <v>137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146</v>
      </c>
      <c r="BK120" s="218">
        <f>ROUND(I120*H120,2)</f>
        <v>0</v>
      </c>
      <c r="BL120" s="19" t="s">
        <v>269</v>
      </c>
      <c r="BM120" s="217" t="s">
        <v>1264</v>
      </c>
    </row>
    <row r="121" s="2" customFormat="1">
      <c r="A121" s="40"/>
      <c r="B121" s="41"/>
      <c r="C121" s="42"/>
      <c r="D121" s="219" t="s">
        <v>148</v>
      </c>
      <c r="E121" s="42"/>
      <c r="F121" s="220" t="s">
        <v>1265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148</v>
      </c>
      <c r="AU121" s="19" t="s">
        <v>146</v>
      </c>
    </row>
    <row r="122" s="2" customFormat="1">
      <c r="A122" s="40"/>
      <c r="B122" s="41"/>
      <c r="C122" s="42"/>
      <c r="D122" s="224" t="s">
        <v>150</v>
      </c>
      <c r="E122" s="42"/>
      <c r="F122" s="225" t="s">
        <v>1266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150</v>
      </c>
      <c r="AU122" s="19" t="s">
        <v>146</v>
      </c>
    </row>
    <row r="123" s="13" customFormat="1">
      <c r="A123" s="13"/>
      <c r="B123" s="226"/>
      <c r="C123" s="227"/>
      <c r="D123" s="219" t="s">
        <v>152</v>
      </c>
      <c r="E123" s="228" t="s">
        <v>19</v>
      </c>
      <c r="F123" s="229" t="s">
        <v>1267</v>
      </c>
      <c r="G123" s="227"/>
      <c r="H123" s="230">
        <v>3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152</v>
      </c>
      <c r="AU123" s="236" t="s">
        <v>146</v>
      </c>
      <c r="AV123" s="13" t="s">
        <v>146</v>
      </c>
      <c r="AW123" s="13" t="s">
        <v>31</v>
      </c>
      <c r="AX123" s="13" t="s">
        <v>69</v>
      </c>
      <c r="AY123" s="236" t="s">
        <v>137</v>
      </c>
    </row>
    <row r="124" s="13" customFormat="1">
      <c r="A124" s="13"/>
      <c r="B124" s="226"/>
      <c r="C124" s="227"/>
      <c r="D124" s="219" t="s">
        <v>152</v>
      </c>
      <c r="E124" s="228" t="s">
        <v>19</v>
      </c>
      <c r="F124" s="229" t="s">
        <v>1268</v>
      </c>
      <c r="G124" s="227"/>
      <c r="H124" s="230">
        <v>0.69999999999999996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152</v>
      </c>
      <c r="AU124" s="236" t="s">
        <v>146</v>
      </c>
      <c r="AV124" s="13" t="s">
        <v>146</v>
      </c>
      <c r="AW124" s="13" t="s">
        <v>31</v>
      </c>
      <c r="AX124" s="13" t="s">
        <v>69</v>
      </c>
      <c r="AY124" s="236" t="s">
        <v>137</v>
      </c>
    </row>
    <row r="125" s="14" customFormat="1">
      <c r="A125" s="14"/>
      <c r="B125" s="237"/>
      <c r="C125" s="238"/>
      <c r="D125" s="219" t="s">
        <v>152</v>
      </c>
      <c r="E125" s="239" t="s">
        <v>19</v>
      </c>
      <c r="F125" s="240" t="s">
        <v>190</v>
      </c>
      <c r="G125" s="238"/>
      <c r="H125" s="241">
        <v>3.7000000000000002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152</v>
      </c>
      <c r="AU125" s="247" t="s">
        <v>146</v>
      </c>
      <c r="AV125" s="14" t="s">
        <v>145</v>
      </c>
      <c r="AW125" s="14" t="s">
        <v>31</v>
      </c>
      <c r="AX125" s="14" t="s">
        <v>77</v>
      </c>
      <c r="AY125" s="247" t="s">
        <v>137</v>
      </c>
    </row>
    <row r="126" s="2" customFormat="1" ht="16.5" customHeight="1">
      <c r="A126" s="40"/>
      <c r="B126" s="41"/>
      <c r="C126" s="206" t="s">
        <v>138</v>
      </c>
      <c r="D126" s="206" t="s">
        <v>140</v>
      </c>
      <c r="E126" s="207" t="s">
        <v>1269</v>
      </c>
      <c r="F126" s="208" t="s">
        <v>1270</v>
      </c>
      <c r="G126" s="209" t="s">
        <v>208</v>
      </c>
      <c r="H126" s="210">
        <v>6.9000000000000004</v>
      </c>
      <c r="I126" s="211"/>
      <c r="J126" s="212">
        <f>ROUND(I126*H126,2)</f>
        <v>0</v>
      </c>
      <c r="K126" s="208" t="s">
        <v>144</v>
      </c>
      <c r="L126" s="46"/>
      <c r="M126" s="213" t="s">
        <v>19</v>
      </c>
      <c r="N126" s="214" t="s">
        <v>41</v>
      </c>
      <c r="O126" s="86"/>
      <c r="P126" s="215">
        <f>O126*H126</f>
        <v>0</v>
      </c>
      <c r="Q126" s="215">
        <v>0.0020100000000000001</v>
      </c>
      <c r="R126" s="215">
        <f>Q126*H126</f>
        <v>0.013869000000000001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269</v>
      </c>
      <c r="AT126" s="217" t="s">
        <v>140</v>
      </c>
      <c r="AU126" s="217" t="s">
        <v>146</v>
      </c>
      <c r="AY126" s="19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146</v>
      </c>
      <c r="BK126" s="218">
        <f>ROUND(I126*H126,2)</f>
        <v>0</v>
      </c>
      <c r="BL126" s="19" t="s">
        <v>269</v>
      </c>
      <c r="BM126" s="217" t="s">
        <v>1271</v>
      </c>
    </row>
    <row r="127" s="2" customFormat="1">
      <c r="A127" s="40"/>
      <c r="B127" s="41"/>
      <c r="C127" s="42"/>
      <c r="D127" s="219" t="s">
        <v>148</v>
      </c>
      <c r="E127" s="42"/>
      <c r="F127" s="220" t="s">
        <v>1272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148</v>
      </c>
      <c r="AU127" s="19" t="s">
        <v>146</v>
      </c>
    </row>
    <row r="128" s="2" customFormat="1">
      <c r="A128" s="40"/>
      <c r="B128" s="41"/>
      <c r="C128" s="42"/>
      <c r="D128" s="224" t="s">
        <v>150</v>
      </c>
      <c r="E128" s="42"/>
      <c r="F128" s="225" t="s">
        <v>1273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150</v>
      </c>
      <c r="AU128" s="19" t="s">
        <v>146</v>
      </c>
    </row>
    <row r="129" s="13" customFormat="1">
      <c r="A129" s="13"/>
      <c r="B129" s="226"/>
      <c r="C129" s="227"/>
      <c r="D129" s="219" t="s">
        <v>152</v>
      </c>
      <c r="E129" s="228" t="s">
        <v>19</v>
      </c>
      <c r="F129" s="229" t="s">
        <v>1274</v>
      </c>
      <c r="G129" s="227"/>
      <c r="H129" s="230">
        <v>6.9000000000000004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152</v>
      </c>
      <c r="AU129" s="236" t="s">
        <v>146</v>
      </c>
      <c r="AV129" s="13" t="s">
        <v>146</v>
      </c>
      <c r="AW129" s="13" t="s">
        <v>31</v>
      </c>
      <c r="AX129" s="13" t="s">
        <v>77</v>
      </c>
      <c r="AY129" s="236" t="s">
        <v>137</v>
      </c>
    </row>
    <row r="130" s="2" customFormat="1" ht="16.5" customHeight="1">
      <c r="A130" s="40"/>
      <c r="B130" s="41"/>
      <c r="C130" s="206" t="s">
        <v>220</v>
      </c>
      <c r="D130" s="206" t="s">
        <v>140</v>
      </c>
      <c r="E130" s="207" t="s">
        <v>1275</v>
      </c>
      <c r="F130" s="208" t="s">
        <v>1276</v>
      </c>
      <c r="G130" s="209" t="s">
        <v>208</v>
      </c>
      <c r="H130" s="210">
        <v>2.8999999999999999</v>
      </c>
      <c r="I130" s="211"/>
      <c r="J130" s="212">
        <f>ROUND(I130*H130,2)</f>
        <v>0</v>
      </c>
      <c r="K130" s="208" t="s">
        <v>144</v>
      </c>
      <c r="L130" s="46"/>
      <c r="M130" s="213" t="s">
        <v>19</v>
      </c>
      <c r="N130" s="214" t="s">
        <v>41</v>
      </c>
      <c r="O130" s="86"/>
      <c r="P130" s="215">
        <f>O130*H130</f>
        <v>0</v>
      </c>
      <c r="Q130" s="215">
        <v>0.00048000000000000001</v>
      </c>
      <c r="R130" s="215">
        <f>Q130*H130</f>
        <v>0.001392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269</v>
      </c>
      <c r="AT130" s="217" t="s">
        <v>140</v>
      </c>
      <c r="AU130" s="217" t="s">
        <v>146</v>
      </c>
      <c r="AY130" s="19" t="s">
        <v>137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146</v>
      </c>
      <c r="BK130" s="218">
        <f>ROUND(I130*H130,2)</f>
        <v>0</v>
      </c>
      <c r="BL130" s="19" t="s">
        <v>269</v>
      </c>
      <c r="BM130" s="217" t="s">
        <v>1277</v>
      </c>
    </row>
    <row r="131" s="2" customFormat="1">
      <c r="A131" s="40"/>
      <c r="B131" s="41"/>
      <c r="C131" s="42"/>
      <c r="D131" s="219" t="s">
        <v>148</v>
      </c>
      <c r="E131" s="42"/>
      <c r="F131" s="220" t="s">
        <v>1278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148</v>
      </c>
      <c r="AU131" s="19" t="s">
        <v>146</v>
      </c>
    </row>
    <row r="132" s="2" customFormat="1">
      <c r="A132" s="40"/>
      <c r="B132" s="41"/>
      <c r="C132" s="42"/>
      <c r="D132" s="224" t="s">
        <v>150</v>
      </c>
      <c r="E132" s="42"/>
      <c r="F132" s="225" t="s">
        <v>1279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150</v>
      </c>
      <c r="AU132" s="19" t="s">
        <v>146</v>
      </c>
    </row>
    <row r="133" s="13" customFormat="1">
      <c r="A133" s="13"/>
      <c r="B133" s="226"/>
      <c r="C133" s="227"/>
      <c r="D133" s="219" t="s">
        <v>152</v>
      </c>
      <c r="E133" s="228" t="s">
        <v>19</v>
      </c>
      <c r="F133" s="229" t="s">
        <v>1280</v>
      </c>
      <c r="G133" s="227"/>
      <c r="H133" s="230">
        <v>2.8999999999999999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152</v>
      </c>
      <c r="AU133" s="236" t="s">
        <v>146</v>
      </c>
      <c r="AV133" s="13" t="s">
        <v>146</v>
      </c>
      <c r="AW133" s="13" t="s">
        <v>31</v>
      </c>
      <c r="AX133" s="13" t="s">
        <v>77</v>
      </c>
      <c r="AY133" s="236" t="s">
        <v>137</v>
      </c>
    </row>
    <row r="134" s="2" customFormat="1" ht="16.5" customHeight="1">
      <c r="A134" s="40"/>
      <c r="B134" s="41"/>
      <c r="C134" s="206" t="s">
        <v>229</v>
      </c>
      <c r="D134" s="206" t="s">
        <v>140</v>
      </c>
      <c r="E134" s="207" t="s">
        <v>1281</v>
      </c>
      <c r="F134" s="208" t="s">
        <v>1282</v>
      </c>
      <c r="G134" s="209" t="s">
        <v>215</v>
      </c>
      <c r="H134" s="210">
        <v>7</v>
      </c>
      <c r="I134" s="211"/>
      <c r="J134" s="212">
        <f>ROUND(I134*H134,2)</f>
        <v>0</v>
      </c>
      <c r="K134" s="208" t="s">
        <v>144</v>
      </c>
      <c r="L134" s="46"/>
      <c r="M134" s="213" t="s">
        <v>19</v>
      </c>
      <c r="N134" s="214" t="s">
        <v>41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269</v>
      </c>
      <c r="AT134" s="217" t="s">
        <v>140</v>
      </c>
      <c r="AU134" s="217" t="s">
        <v>146</v>
      </c>
      <c r="AY134" s="19" t="s">
        <v>137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146</v>
      </c>
      <c r="BK134" s="218">
        <f>ROUND(I134*H134,2)</f>
        <v>0</v>
      </c>
      <c r="BL134" s="19" t="s">
        <v>269</v>
      </c>
      <c r="BM134" s="217" t="s">
        <v>1283</v>
      </c>
    </row>
    <row r="135" s="2" customFormat="1">
      <c r="A135" s="40"/>
      <c r="B135" s="41"/>
      <c r="C135" s="42"/>
      <c r="D135" s="219" t="s">
        <v>148</v>
      </c>
      <c r="E135" s="42"/>
      <c r="F135" s="220" t="s">
        <v>1284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148</v>
      </c>
      <c r="AU135" s="19" t="s">
        <v>146</v>
      </c>
    </row>
    <row r="136" s="2" customFormat="1">
      <c r="A136" s="40"/>
      <c r="B136" s="41"/>
      <c r="C136" s="42"/>
      <c r="D136" s="224" t="s">
        <v>150</v>
      </c>
      <c r="E136" s="42"/>
      <c r="F136" s="225" t="s">
        <v>1285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150</v>
      </c>
      <c r="AU136" s="19" t="s">
        <v>146</v>
      </c>
    </row>
    <row r="137" s="2" customFormat="1" ht="16.5" customHeight="1">
      <c r="A137" s="40"/>
      <c r="B137" s="41"/>
      <c r="C137" s="206" t="s">
        <v>8</v>
      </c>
      <c r="D137" s="206" t="s">
        <v>140</v>
      </c>
      <c r="E137" s="207" t="s">
        <v>1286</v>
      </c>
      <c r="F137" s="208" t="s">
        <v>1287</v>
      </c>
      <c r="G137" s="209" t="s">
        <v>215</v>
      </c>
      <c r="H137" s="210">
        <v>1</v>
      </c>
      <c r="I137" s="211"/>
      <c r="J137" s="212">
        <f>ROUND(I137*H137,2)</f>
        <v>0</v>
      </c>
      <c r="K137" s="208" t="s">
        <v>144</v>
      </c>
      <c r="L137" s="46"/>
      <c r="M137" s="213" t="s">
        <v>19</v>
      </c>
      <c r="N137" s="214" t="s">
        <v>41</v>
      </c>
      <c r="O137" s="86"/>
      <c r="P137" s="215">
        <f>O137*H137</f>
        <v>0</v>
      </c>
      <c r="Q137" s="215">
        <v>0.00022000000000000001</v>
      </c>
      <c r="R137" s="215">
        <f>Q137*H137</f>
        <v>0.00022000000000000001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269</v>
      </c>
      <c r="AT137" s="217" t="s">
        <v>140</v>
      </c>
      <c r="AU137" s="217" t="s">
        <v>146</v>
      </c>
      <c r="AY137" s="19" t="s">
        <v>137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146</v>
      </c>
      <c r="BK137" s="218">
        <f>ROUND(I137*H137,2)</f>
        <v>0</v>
      </c>
      <c r="BL137" s="19" t="s">
        <v>269</v>
      </c>
      <c r="BM137" s="217" t="s">
        <v>1288</v>
      </c>
    </row>
    <row r="138" s="2" customFormat="1">
      <c r="A138" s="40"/>
      <c r="B138" s="41"/>
      <c r="C138" s="42"/>
      <c r="D138" s="219" t="s">
        <v>148</v>
      </c>
      <c r="E138" s="42"/>
      <c r="F138" s="220" t="s">
        <v>1289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148</v>
      </c>
      <c r="AU138" s="19" t="s">
        <v>146</v>
      </c>
    </row>
    <row r="139" s="2" customFormat="1">
      <c r="A139" s="40"/>
      <c r="B139" s="41"/>
      <c r="C139" s="42"/>
      <c r="D139" s="224" t="s">
        <v>150</v>
      </c>
      <c r="E139" s="42"/>
      <c r="F139" s="225" t="s">
        <v>1290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150</v>
      </c>
      <c r="AU139" s="19" t="s">
        <v>146</v>
      </c>
    </row>
    <row r="140" s="2" customFormat="1" ht="16.5" customHeight="1">
      <c r="A140" s="40"/>
      <c r="B140" s="41"/>
      <c r="C140" s="206" t="s">
        <v>242</v>
      </c>
      <c r="D140" s="206" t="s">
        <v>140</v>
      </c>
      <c r="E140" s="207" t="s">
        <v>1291</v>
      </c>
      <c r="F140" s="208" t="s">
        <v>1292</v>
      </c>
      <c r="G140" s="209" t="s">
        <v>215</v>
      </c>
      <c r="H140" s="210">
        <v>1</v>
      </c>
      <c r="I140" s="211"/>
      <c r="J140" s="212">
        <f>ROUND(I140*H140,2)</f>
        <v>0</v>
      </c>
      <c r="K140" s="208" t="s">
        <v>144</v>
      </c>
      <c r="L140" s="46"/>
      <c r="M140" s="213" t="s">
        <v>19</v>
      </c>
      <c r="N140" s="214" t="s">
        <v>41</v>
      </c>
      <c r="O140" s="86"/>
      <c r="P140" s="215">
        <f>O140*H140</f>
        <v>0</v>
      </c>
      <c r="Q140" s="215">
        <v>0.00029</v>
      </c>
      <c r="R140" s="215">
        <f>Q140*H140</f>
        <v>0.00029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269</v>
      </c>
      <c r="AT140" s="217" t="s">
        <v>140</v>
      </c>
      <c r="AU140" s="217" t="s">
        <v>146</v>
      </c>
      <c r="AY140" s="19" t="s">
        <v>137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146</v>
      </c>
      <c r="BK140" s="218">
        <f>ROUND(I140*H140,2)</f>
        <v>0</v>
      </c>
      <c r="BL140" s="19" t="s">
        <v>269</v>
      </c>
      <c r="BM140" s="217" t="s">
        <v>1293</v>
      </c>
    </row>
    <row r="141" s="2" customFormat="1">
      <c r="A141" s="40"/>
      <c r="B141" s="41"/>
      <c r="C141" s="42"/>
      <c r="D141" s="219" t="s">
        <v>148</v>
      </c>
      <c r="E141" s="42"/>
      <c r="F141" s="220" t="s">
        <v>1294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148</v>
      </c>
      <c r="AU141" s="19" t="s">
        <v>146</v>
      </c>
    </row>
    <row r="142" s="2" customFormat="1">
      <c r="A142" s="40"/>
      <c r="B142" s="41"/>
      <c r="C142" s="42"/>
      <c r="D142" s="224" t="s">
        <v>150</v>
      </c>
      <c r="E142" s="42"/>
      <c r="F142" s="225" t="s">
        <v>1295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150</v>
      </c>
      <c r="AU142" s="19" t="s">
        <v>146</v>
      </c>
    </row>
    <row r="143" s="2" customFormat="1" ht="16.5" customHeight="1">
      <c r="A143" s="40"/>
      <c r="B143" s="41"/>
      <c r="C143" s="206" t="s">
        <v>255</v>
      </c>
      <c r="D143" s="206" t="s">
        <v>140</v>
      </c>
      <c r="E143" s="207" t="s">
        <v>1296</v>
      </c>
      <c r="F143" s="208" t="s">
        <v>1297</v>
      </c>
      <c r="G143" s="209" t="s">
        <v>208</v>
      </c>
      <c r="H143" s="210">
        <v>20.800000000000001</v>
      </c>
      <c r="I143" s="211"/>
      <c r="J143" s="212">
        <f>ROUND(I143*H143,2)</f>
        <v>0</v>
      </c>
      <c r="K143" s="208" t="s">
        <v>144</v>
      </c>
      <c r="L143" s="46"/>
      <c r="M143" s="213" t="s">
        <v>19</v>
      </c>
      <c r="N143" s="214" t="s">
        <v>41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269</v>
      </c>
      <c r="AT143" s="217" t="s">
        <v>140</v>
      </c>
      <c r="AU143" s="217" t="s">
        <v>146</v>
      </c>
      <c r="AY143" s="19" t="s">
        <v>137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146</v>
      </c>
      <c r="BK143" s="218">
        <f>ROUND(I143*H143,2)</f>
        <v>0</v>
      </c>
      <c r="BL143" s="19" t="s">
        <v>269</v>
      </c>
      <c r="BM143" s="217" t="s">
        <v>1298</v>
      </c>
    </row>
    <row r="144" s="2" customFormat="1">
      <c r="A144" s="40"/>
      <c r="B144" s="41"/>
      <c r="C144" s="42"/>
      <c r="D144" s="219" t="s">
        <v>148</v>
      </c>
      <c r="E144" s="42"/>
      <c r="F144" s="220" t="s">
        <v>1299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148</v>
      </c>
      <c r="AU144" s="19" t="s">
        <v>146</v>
      </c>
    </row>
    <row r="145" s="2" customFormat="1">
      <c r="A145" s="40"/>
      <c r="B145" s="41"/>
      <c r="C145" s="42"/>
      <c r="D145" s="224" t="s">
        <v>150</v>
      </c>
      <c r="E145" s="42"/>
      <c r="F145" s="225" t="s">
        <v>1300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150</v>
      </c>
      <c r="AU145" s="19" t="s">
        <v>146</v>
      </c>
    </row>
    <row r="146" s="13" customFormat="1">
      <c r="A146" s="13"/>
      <c r="B146" s="226"/>
      <c r="C146" s="227"/>
      <c r="D146" s="219" t="s">
        <v>152</v>
      </c>
      <c r="E146" s="228" t="s">
        <v>19</v>
      </c>
      <c r="F146" s="229" t="s">
        <v>1301</v>
      </c>
      <c r="G146" s="227"/>
      <c r="H146" s="230">
        <v>20.800000000000001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152</v>
      </c>
      <c r="AU146" s="236" t="s">
        <v>146</v>
      </c>
      <c r="AV146" s="13" t="s">
        <v>146</v>
      </c>
      <c r="AW146" s="13" t="s">
        <v>31</v>
      </c>
      <c r="AX146" s="13" t="s">
        <v>77</v>
      </c>
      <c r="AY146" s="236" t="s">
        <v>137</v>
      </c>
    </row>
    <row r="147" s="2" customFormat="1" ht="16.5" customHeight="1">
      <c r="A147" s="40"/>
      <c r="B147" s="41"/>
      <c r="C147" s="206" t="s">
        <v>262</v>
      </c>
      <c r="D147" s="206" t="s">
        <v>140</v>
      </c>
      <c r="E147" s="207" t="s">
        <v>1302</v>
      </c>
      <c r="F147" s="208" t="s">
        <v>1303</v>
      </c>
      <c r="G147" s="209" t="s">
        <v>208</v>
      </c>
      <c r="H147" s="210">
        <v>3</v>
      </c>
      <c r="I147" s="211"/>
      <c r="J147" s="212">
        <f>ROUND(I147*H147,2)</f>
        <v>0</v>
      </c>
      <c r="K147" s="208" t="s">
        <v>144</v>
      </c>
      <c r="L147" s="46"/>
      <c r="M147" s="213" t="s">
        <v>19</v>
      </c>
      <c r="N147" s="214" t="s">
        <v>41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269</v>
      </c>
      <c r="AT147" s="217" t="s">
        <v>140</v>
      </c>
      <c r="AU147" s="217" t="s">
        <v>146</v>
      </c>
      <c r="AY147" s="19" t="s">
        <v>137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146</v>
      </c>
      <c r="BK147" s="218">
        <f>ROUND(I147*H147,2)</f>
        <v>0</v>
      </c>
      <c r="BL147" s="19" t="s">
        <v>269</v>
      </c>
      <c r="BM147" s="217" t="s">
        <v>1304</v>
      </c>
    </row>
    <row r="148" s="2" customFormat="1">
      <c r="A148" s="40"/>
      <c r="B148" s="41"/>
      <c r="C148" s="42"/>
      <c r="D148" s="219" t="s">
        <v>148</v>
      </c>
      <c r="E148" s="42"/>
      <c r="F148" s="220" t="s">
        <v>1305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148</v>
      </c>
      <c r="AU148" s="19" t="s">
        <v>146</v>
      </c>
    </row>
    <row r="149" s="2" customFormat="1">
      <c r="A149" s="40"/>
      <c r="B149" s="41"/>
      <c r="C149" s="42"/>
      <c r="D149" s="224" t="s">
        <v>150</v>
      </c>
      <c r="E149" s="42"/>
      <c r="F149" s="225" t="s">
        <v>1306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150</v>
      </c>
      <c r="AU149" s="19" t="s">
        <v>146</v>
      </c>
    </row>
    <row r="150" s="13" customFormat="1">
      <c r="A150" s="13"/>
      <c r="B150" s="226"/>
      <c r="C150" s="227"/>
      <c r="D150" s="219" t="s">
        <v>152</v>
      </c>
      <c r="E150" s="228" t="s">
        <v>19</v>
      </c>
      <c r="F150" s="229" t="s">
        <v>161</v>
      </c>
      <c r="G150" s="227"/>
      <c r="H150" s="230">
        <v>3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152</v>
      </c>
      <c r="AU150" s="236" t="s">
        <v>146</v>
      </c>
      <c r="AV150" s="13" t="s">
        <v>146</v>
      </c>
      <c r="AW150" s="13" t="s">
        <v>31</v>
      </c>
      <c r="AX150" s="13" t="s">
        <v>77</v>
      </c>
      <c r="AY150" s="236" t="s">
        <v>137</v>
      </c>
    </row>
    <row r="151" s="2" customFormat="1" ht="16.5" customHeight="1">
      <c r="A151" s="40"/>
      <c r="B151" s="41"/>
      <c r="C151" s="206" t="s">
        <v>269</v>
      </c>
      <c r="D151" s="206" t="s">
        <v>140</v>
      </c>
      <c r="E151" s="207" t="s">
        <v>1307</v>
      </c>
      <c r="F151" s="208" t="s">
        <v>1308</v>
      </c>
      <c r="G151" s="209" t="s">
        <v>336</v>
      </c>
      <c r="H151" s="210">
        <v>0.031</v>
      </c>
      <c r="I151" s="211"/>
      <c r="J151" s="212">
        <f>ROUND(I151*H151,2)</f>
        <v>0</v>
      </c>
      <c r="K151" s="208" t="s">
        <v>144</v>
      </c>
      <c r="L151" s="46"/>
      <c r="M151" s="213" t="s">
        <v>19</v>
      </c>
      <c r="N151" s="214" t="s">
        <v>41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269</v>
      </c>
      <c r="AT151" s="217" t="s">
        <v>140</v>
      </c>
      <c r="AU151" s="217" t="s">
        <v>146</v>
      </c>
      <c r="AY151" s="19" t="s">
        <v>137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146</v>
      </c>
      <c r="BK151" s="218">
        <f>ROUND(I151*H151,2)</f>
        <v>0</v>
      </c>
      <c r="BL151" s="19" t="s">
        <v>269</v>
      </c>
      <c r="BM151" s="217" t="s">
        <v>1309</v>
      </c>
    </row>
    <row r="152" s="2" customFormat="1">
      <c r="A152" s="40"/>
      <c r="B152" s="41"/>
      <c r="C152" s="42"/>
      <c r="D152" s="219" t="s">
        <v>148</v>
      </c>
      <c r="E152" s="42"/>
      <c r="F152" s="220" t="s">
        <v>1310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148</v>
      </c>
      <c r="AU152" s="19" t="s">
        <v>146</v>
      </c>
    </row>
    <row r="153" s="2" customFormat="1">
      <c r="A153" s="40"/>
      <c r="B153" s="41"/>
      <c r="C153" s="42"/>
      <c r="D153" s="224" t="s">
        <v>150</v>
      </c>
      <c r="E153" s="42"/>
      <c r="F153" s="225" t="s">
        <v>1311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150</v>
      </c>
      <c r="AU153" s="19" t="s">
        <v>146</v>
      </c>
    </row>
    <row r="154" s="12" customFormat="1" ht="22.8" customHeight="1">
      <c r="A154" s="12"/>
      <c r="B154" s="190"/>
      <c r="C154" s="191"/>
      <c r="D154" s="192" t="s">
        <v>68</v>
      </c>
      <c r="E154" s="204" t="s">
        <v>398</v>
      </c>
      <c r="F154" s="204" t="s">
        <v>399</v>
      </c>
      <c r="G154" s="191"/>
      <c r="H154" s="191"/>
      <c r="I154" s="194"/>
      <c r="J154" s="205">
        <f>BK154</f>
        <v>0</v>
      </c>
      <c r="K154" s="191"/>
      <c r="L154" s="196"/>
      <c r="M154" s="197"/>
      <c r="N154" s="198"/>
      <c r="O154" s="198"/>
      <c r="P154" s="199">
        <f>SUM(P155:P166)</f>
        <v>0</v>
      </c>
      <c r="Q154" s="198"/>
      <c r="R154" s="199">
        <f>SUM(R155:R166)</f>
        <v>0.0012599999999999998</v>
      </c>
      <c r="S154" s="198"/>
      <c r="T154" s="200">
        <f>SUM(T155:T166)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146</v>
      </c>
      <c r="AT154" s="202" t="s">
        <v>68</v>
      </c>
      <c r="AU154" s="202" t="s">
        <v>77</v>
      </c>
      <c r="AY154" s="201" t="s">
        <v>137</v>
      </c>
      <c r="BK154" s="203">
        <f>SUM(BK155:BK166)</f>
        <v>0</v>
      </c>
    </row>
    <row r="155" s="2" customFormat="1" ht="16.5" customHeight="1">
      <c r="A155" s="40"/>
      <c r="B155" s="41"/>
      <c r="C155" s="206" t="s">
        <v>285</v>
      </c>
      <c r="D155" s="206" t="s">
        <v>140</v>
      </c>
      <c r="E155" s="207" t="s">
        <v>1312</v>
      </c>
      <c r="F155" s="208" t="s">
        <v>1313</v>
      </c>
      <c r="G155" s="209" t="s">
        <v>215</v>
      </c>
      <c r="H155" s="210">
        <v>1</v>
      </c>
      <c r="I155" s="211"/>
      <c r="J155" s="212">
        <f>ROUND(I155*H155,2)</f>
        <v>0</v>
      </c>
      <c r="K155" s="208" t="s">
        <v>144</v>
      </c>
      <c r="L155" s="46"/>
      <c r="M155" s="213" t="s">
        <v>19</v>
      </c>
      <c r="N155" s="214" t="s">
        <v>41</v>
      </c>
      <c r="O155" s="86"/>
      <c r="P155" s="215">
        <f>O155*H155</f>
        <v>0</v>
      </c>
      <c r="Q155" s="215">
        <v>0.00024000000000000001</v>
      </c>
      <c r="R155" s="215">
        <f>Q155*H155</f>
        <v>0.00024000000000000001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269</v>
      </c>
      <c r="AT155" s="217" t="s">
        <v>140</v>
      </c>
      <c r="AU155" s="217" t="s">
        <v>146</v>
      </c>
      <c r="AY155" s="19" t="s">
        <v>137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146</v>
      </c>
      <c r="BK155" s="218">
        <f>ROUND(I155*H155,2)</f>
        <v>0</v>
      </c>
      <c r="BL155" s="19" t="s">
        <v>269</v>
      </c>
      <c r="BM155" s="217" t="s">
        <v>1314</v>
      </c>
    </row>
    <row r="156" s="2" customFormat="1">
      <c r="A156" s="40"/>
      <c r="B156" s="41"/>
      <c r="C156" s="42"/>
      <c r="D156" s="219" t="s">
        <v>148</v>
      </c>
      <c r="E156" s="42"/>
      <c r="F156" s="220" t="s">
        <v>1315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148</v>
      </c>
      <c r="AU156" s="19" t="s">
        <v>146</v>
      </c>
    </row>
    <row r="157" s="2" customFormat="1">
      <c r="A157" s="40"/>
      <c r="B157" s="41"/>
      <c r="C157" s="42"/>
      <c r="D157" s="224" t="s">
        <v>150</v>
      </c>
      <c r="E157" s="42"/>
      <c r="F157" s="225" t="s">
        <v>1316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150</v>
      </c>
      <c r="AU157" s="19" t="s">
        <v>146</v>
      </c>
    </row>
    <row r="158" s="2" customFormat="1" ht="16.5" customHeight="1">
      <c r="A158" s="40"/>
      <c r="B158" s="41"/>
      <c r="C158" s="206" t="s">
        <v>294</v>
      </c>
      <c r="D158" s="206" t="s">
        <v>140</v>
      </c>
      <c r="E158" s="207" t="s">
        <v>1317</v>
      </c>
      <c r="F158" s="208" t="s">
        <v>1318</v>
      </c>
      <c r="G158" s="209" t="s">
        <v>215</v>
      </c>
      <c r="H158" s="210">
        <v>1</v>
      </c>
      <c r="I158" s="211"/>
      <c r="J158" s="212">
        <f>ROUND(I158*H158,2)</f>
        <v>0</v>
      </c>
      <c r="K158" s="208" t="s">
        <v>144</v>
      </c>
      <c r="L158" s="46"/>
      <c r="M158" s="213" t="s">
        <v>19</v>
      </c>
      <c r="N158" s="214" t="s">
        <v>41</v>
      </c>
      <c r="O158" s="86"/>
      <c r="P158" s="215">
        <f>O158*H158</f>
        <v>0</v>
      </c>
      <c r="Q158" s="215">
        <v>0.00027999999999999998</v>
      </c>
      <c r="R158" s="215">
        <f>Q158*H158</f>
        <v>0.00027999999999999998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269</v>
      </c>
      <c r="AT158" s="217" t="s">
        <v>140</v>
      </c>
      <c r="AU158" s="217" t="s">
        <v>146</v>
      </c>
      <c r="AY158" s="19" t="s">
        <v>137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146</v>
      </c>
      <c r="BK158" s="218">
        <f>ROUND(I158*H158,2)</f>
        <v>0</v>
      </c>
      <c r="BL158" s="19" t="s">
        <v>269</v>
      </c>
      <c r="BM158" s="217" t="s">
        <v>1319</v>
      </c>
    </row>
    <row r="159" s="2" customFormat="1">
      <c r="A159" s="40"/>
      <c r="B159" s="41"/>
      <c r="C159" s="42"/>
      <c r="D159" s="219" t="s">
        <v>148</v>
      </c>
      <c r="E159" s="42"/>
      <c r="F159" s="220" t="s">
        <v>1320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148</v>
      </c>
      <c r="AU159" s="19" t="s">
        <v>146</v>
      </c>
    </row>
    <row r="160" s="2" customFormat="1">
      <c r="A160" s="40"/>
      <c r="B160" s="41"/>
      <c r="C160" s="42"/>
      <c r="D160" s="224" t="s">
        <v>150</v>
      </c>
      <c r="E160" s="42"/>
      <c r="F160" s="225" t="s">
        <v>1321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150</v>
      </c>
      <c r="AU160" s="19" t="s">
        <v>146</v>
      </c>
    </row>
    <row r="161" s="2" customFormat="1" ht="21.75" customHeight="1">
      <c r="A161" s="40"/>
      <c r="B161" s="41"/>
      <c r="C161" s="206" t="s">
        <v>301</v>
      </c>
      <c r="D161" s="206" t="s">
        <v>140</v>
      </c>
      <c r="E161" s="207" t="s">
        <v>1322</v>
      </c>
      <c r="F161" s="208" t="s">
        <v>1323</v>
      </c>
      <c r="G161" s="209" t="s">
        <v>215</v>
      </c>
      <c r="H161" s="210">
        <v>1</v>
      </c>
      <c r="I161" s="211"/>
      <c r="J161" s="212">
        <f>ROUND(I161*H161,2)</f>
        <v>0</v>
      </c>
      <c r="K161" s="208" t="s">
        <v>144</v>
      </c>
      <c r="L161" s="46"/>
      <c r="M161" s="213" t="s">
        <v>19</v>
      </c>
      <c r="N161" s="214" t="s">
        <v>41</v>
      </c>
      <c r="O161" s="86"/>
      <c r="P161" s="215">
        <f>O161*H161</f>
        <v>0</v>
      </c>
      <c r="Q161" s="215">
        <v>0.00073999999999999999</v>
      </c>
      <c r="R161" s="215">
        <f>Q161*H161</f>
        <v>0.00073999999999999999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269</v>
      </c>
      <c r="AT161" s="217" t="s">
        <v>140</v>
      </c>
      <c r="AU161" s="217" t="s">
        <v>146</v>
      </c>
      <c r="AY161" s="19" t="s">
        <v>137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146</v>
      </c>
      <c r="BK161" s="218">
        <f>ROUND(I161*H161,2)</f>
        <v>0</v>
      </c>
      <c r="BL161" s="19" t="s">
        <v>269</v>
      </c>
      <c r="BM161" s="217" t="s">
        <v>1324</v>
      </c>
    </row>
    <row r="162" s="2" customFormat="1">
      <c r="A162" s="40"/>
      <c r="B162" s="41"/>
      <c r="C162" s="42"/>
      <c r="D162" s="219" t="s">
        <v>148</v>
      </c>
      <c r="E162" s="42"/>
      <c r="F162" s="220" t="s">
        <v>1325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148</v>
      </c>
      <c r="AU162" s="19" t="s">
        <v>146</v>
      </c>
    </row>
    <row r="163" s="2" customFormat="1">
      <c r="A163" s="40"/>
      <c r="B163" s="41"/>
      <c r="C163" s="42"/>
      <c r="D163" s="224" t="s">
        <v>150</v>
      </c>
      <c r="E163" s="42"/>
      <c r="F163" s="225" t="s">
        <v>1326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150</v>
      </c>
      <c r="AU163" s="19" t="s">
        <v>146</v>
      </c>
    </row>
    <row r="164" s="2" customFormat="1" ht="16.5" customHeight="1">
      <c r="A164" s="40"/>
      <c r="B164" s="41"/>
      <c r="C164" s="206" t="s">
        <v>320</v>
      </c>
      <c r="D164" s="206" t="s">
        <v>140</v>
      </c>
      <c r="E164" s="207" t="s">
        <v>1216</v>
      </c>
      <c r="F164" s="208" t="s">
        <v>1217</v>
      </c>
      <c r="G164" s="209" t="s">
        <v>336</v>
      </c>
      <c r="H164" s="210">
        <v>0.001</v>
      </c>
      <c r="I164" s="211"/>
      <c r="J164" s="212">
        <f>ROUND(I164*H164,2)</f>
        <v>0</v>
      </c>
      <c r="K164" s="208" t="s">
        <v>144</v>
      </c>
      <c r="L164" s="46"/>
      <c r="M164" s="213" t="s">
        <v>19</v>
      </c>
      <c r="N164" s="214" t="s">
        <v>41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269</v>
      </c>
      <c r="AT164" s="217" t="s">
        <v>140</v>
      </c>
      <c r="AU164" s="217" t="s">
        <v>146</v>
      </c>
      <c r="AY164" s="19" t="s">
        <v>137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146</v>
      </c>
      <c r="BK164" s="218">
        <f>ROUND(I164*H164,2)</f>
        <v>0</v>
      </c>
      <c r="BL164" s="19" t="s">
        <v>269</v>
      </c>
      <c r="BM164" s="217" t="s">
        <v>1327</v>
      </c>
    </row>
    <row r="165" s="2" customFormat="1">
      <c r="A165" s="40"/>
      <c r="B165" s="41"/>
      <c r="C165" s="42"/>
      <c r="D165" s="219" t="s">
        <v>148</v>
      </c>
      <c r="E165" s="42"/>
      <c r="F165" s="220" t="s">
        <v>1219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148</v>
      </c>
      <c r="AU165" s="19" t="s">
        <v>146</v>
      </c>
    </row>
    <row r="166" s="2" customFormat="1">
      <c r="A166" s="40"/>
      <c r="B166" s="41"/>
      <c r="C166" s="42"/>
      <c r="D166" s="224" t="s">
        <v>150</v>
      </c>
      <c r="E166" s="42"/>
      <c r="F166" s="225" t="s">
        <v>1220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150</v>
      </c>
      <c r="AU166" s="19" t="s">
        <v>146</v>
      </c>
    </row>
    <row r="167" s="12" customFormat="1" ht="22.8" customHeight="1">
      <c r="A167" s="12"/>
      <c r="B167" s="190"/>
      <c r="C167" s="191"/>
      <c r="D167" s="192" t="s">
        <v>68</v>
      </c>
      <c r="E167" s="204" t="s">
        <v>452</v>
      </c>
      <c r="F167" s="204" t="s">
        <v>453</v>
      </c>
      <c r="G167" s="191"/>
      <c r="H167" s="191"/>
      <c r="I167" s="194"/>
      <c r="J167" s="205">
        <f>BK167</f>
        <v>0</v>
      </c>
      <c r="K167" s="191"/>
      <c r="L167" s="196"/>
      <c r="M167" s="197"/>
      <c r="N167" s="198"/>
      <c r="O167" s="198"/>
      <c r="P167" s="199">
        <f>SUM(P168:P173)</f>
        <v>0</v>
      </c>
      <c r="Q167" s="198"/>
      <c r="R167" s="199">
        <f>SUM(R168:R173)</f>
        <v>0.013752500000000003</v>
      </c>
      <c r="S167" s="198"/>
      <c r="T167" s="200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1" t="s">
        <v>146</v>
      </c>
      <c r="AT167" s="202" t="s">
        <v>68</v>
      </c>
      <c r="AU167" s="202" t="s">
        <v>77</v>
      </c>
      <c r="AY167" s="201" t="s">
        <v>137</v>
      </c>
      <c r="BK167" s="203">
        <f>SUM(BK168:BK173)</f>
        <v>0</v>
      </c>
    </row>
    <row r="168" s="2" customFormat="1" ht="16.5" customHeight="1">
      <c r="A168" s="40"/>
      <c r="B168" s="41"/>
      <c r="C168" s="206" t="s">
        <v>7</v>
      </c>
      <c r="D168" s="206" t="s">
        <v>140</v>
      </c>
      <c r="E168" s="207" t="s">
        <v>1328</v>
      </c>
      <c r="F168" s="208" t="s">
        <v>1329</v>
      </c>
      <c r="G168" s="209" t="s">
        <v>143</v>
      </c>
      <c r="H168" s="210">
        <v>0.25</v>
      </c>
      <c r="I168" s="211"/>
      <c r="J168" s="212">
        <f>ROUND(I168*H168,2)</f>
        <v>0</v>
      </c>
      <c r="K168" s="208" t="s">
        <v>144</v>
      </c>
      <c r="L168" s="46"/>
      <c r="M168" s="213" t="s">
        <v>19</v>
      </c>
      <c r="N168" s="214" t="s">
        <v>41</v>
      </c>
      <c r="O168" s="86"/>
      <c r="P168" s="215">
        <f>O168*H168</f>
        <v>0</v>
      </c>
      <c r="Q168" s="215">
        <v>1.0000000000000001E-05</v>
      </c>
      <c r="R168" s="215">
        <f>Q168*H168</f>
        <v>2.5000000000000002E-06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269</v>
      </c>
      <c r="AT168" s="217" t="s">
        <v>140</v>
      </c>
      <c r="AU168" s="217" t="s">
        <v>146</v>
      </c>
      <c r="AY168" s="19" t="s">
        <v>137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146</v>
      </c>
      <c r="BK168" s="218">
        <f>ROUND(I168*H168,2)</f>
        <v>0</v>
      </c>
      <c r="BL168" s="19" t="s">
        <v>269</v>
      </c>
      <c r="BM168" s="217" t="s">
        <v>1330</v>
      </c>
    </row>
    <row r="169" s="2" customFormat="1">
      <c r="A169" s="40"/>
      <c r="B169" s="41"/>
      <c r="C169" s="42"/>
      <c r="D169" s="219" t="s">
        <v>148</v>
      </c>
      <c r="E169" s="42"/>
      <c r="F169" s="220" t="s">
        <v>1331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148</v>
      </c>
      <c r="AU169" s="19" t="s">
        <v>146</v>
      </c>
    </row>
    <row r="170" s="2" customFormat="1">
      <c r="A170" s="40"/>
      <c r="B170" s="41"/>
      <c r="C170" s="42"/>
      <c r="D170" s="224" t="s">
        <v>150</v>
      </c>
      <c r="E170" s="42"/>
      <c r="F170" s="225" t="s">
        <v>1332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150</v>
      </c>
      <c r="AU170" s="19" t="s">
        <v>146</v>
      </c>
    </row>
    <row r="171" s="13" customFormat="1">
      <c r="A171" s="13"/>
      <c r="B171" s="226"/>
      <c r="C171" s="227"/>
      <c r="D171" s="219" t="s">
        <v>152</v>
      </c>
      <c r="E171" s="228" t="s">
        <v>19</v>
      </c>
      <c r="F171" s="229" t="s">
        <v>1333</v>
      </c>
      <c r="G171" s="227"/>
      <c r="H171" s="230">
        <v>0.25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152</v>
      </c>
      <c r="AU171" s="236" t="s">
        <v>146</v>
      </c>
      <c r="AV171" s="13" t="s">
        <v>146</v>
      </c>
      <c r="AW171" s="13" t="s">
        <v>31</v>
      </c>
      <c r="AX171" s="13" t="s">
        <v>77</v>
      </c>
      <c r="AY171" s="236" t="s">
        <v>137</v>
      </c>
    </row>
    <row r="172" s="2" customFormat="1" ht="16.5" customHeight="1">
      <c r="A172" s="40"/>
      <c r="B172" s="41"/>
      <c r="C172" s="262" t="s">
        <v>340</v>
      </c>
      <c r="D172" s="262" t="s">
        <v>522</v>
      </c>
      <c r="E172" s="263" t="s">
        <v>1334</v>
      </c>
      <c r="F172" s="264" t="s">
        <v>1335</v>
      </c>
      <c r="G172" s="265" t="s">
        <v>156</v>
      </c>
      <c r="H172" s="266">
        <v>0.025000000000000001</v>
      </c>
      <c r="I172" s="267"/>
      <c r="J172" s="268">
        <f>ROUND(I172*H172,2)</f>
        <v>0</v>
      </c>
      <c r="K172" s="264" t="s">
        <v>144</v>
      </c>
      <c r="L172" s="269"/>
      <c r="M172" s="270" t="s">
        <v>19</v>
      </c>
      <c r="N172" s="271" t="s">
        <v>41</v>
      </c>
      <c r="O172" s="86"/>
      <c r="P172" s="215">
        <f>O172*H172</f>
        <v>0</v>
      </c>
      <c r="Q172" s="215">
        <v>0.55000000000000004</v>
      </c>
      <c r="R172" s="215">
        <f>Q172*H172</f>
        <v>0.013750000000000002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415</v>
      </c>
      <c r="AT172" s="217" t="s">
        <v>522</v>
      </c>
      <c r="AU172" s="217" t="s">
        <v>146</v>
      </c>
      <c r="AY172" s="19" t="s">
        <v>137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146</v>
      </c>
      <c r="BK172" s="218">
        <f>ROUND(I172*H172,2)</f>
        <v>0</v>
      </c>
      <c r="BL172" s="19" t="s">
        <v>269</v>
      </c>
      <c r="BM172" s="217" t="s">
        <v>1336</v>
      </c>
    </row>
    <row r="173" s="2" customFormat="1">
      <c r="A173" s="40"/>
      <c r="B173" s="41"/>
      <c r="C173" s="42"/>
      <c r="D173" s="219" t="s">
        <v>148</v>
      </c>
      <c r="E173" s="42"/>
      <c r="F173" s="220" t="s">
        <v>1335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148</v>
      </c>
      <c r="AU173" s="19" t="s">
        <v>146</v>
      </c>
    </row>
    <row r="174" s="12" customFormat="1" ht="22.8" customHeight="1">
      <c r="A174" s="12"/>
      <c r="B174" s="190"/>
      <c r="C174" s="191"/>
      <c r="D174" s="192" t="s">
        <v>68</v>
      </c>
      <c r="E174" s="204" t="s">
        <v>472</v>
      </c>
      <c r="F174" s="204" t="s">
        <v>473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SUM(P175:P187)</f>
        <v>0</v>
      </c>
      <c r="Q174" s="198"/>
      <c r="R174" s="199">
        <f>SUM(R175:R187)</f>
        <v>0.0022660000000000002</v>
      </c>
      <c r="S174" s="198"/>
      <c r="T174" s="200">
        <f>SUM(T175:T187)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146</v>
      </c>
      <c r="AT174" s="202" t="s">
        <v>68</v>
      </c>
      <c r="AU174" s="202" t="s">
        <v>77</v>
      </c>
      <c r="AY174" s="201" t="s">
        <v>137</v>
      </c>
      <c r="BK174" s="203">
        <f>SUM(BK175:BK187)</f>
        <v>0</v>
      </c>
    </row>
    <row r="175" s="2" customFormat="1" ht="16.5" customHeight="1">
      <c r="A175" s="40"/>
      <c r="B175" s="41"/>
      <c r="C175" s="206" t="s">
        <v>346</v>
      </c>
      <c r="D175" s="206" t="s">
        <v>140</v>
      </c>
      <c r="E175" s="207" t="s">
        <v>1337</v>
      </c>
      <c r="F175" s="208" t="s">
        <v>1338</v>
      </c>
      <c r="G175" s="209" t="s">
        <v>143</v>
      </c>
      <c r="H175" s="210">
        <v>0.25</v>
      </c>
      <c r="I175" s="211"/>
      <c r="J175" s="212">
        <f>ROUND(I175*H175,2)</f>
        <v>0</v>
      </c>
      <c r="K175" s="208" t="s">
        <v>144</v>
      </c>
      <c r="L175" s="46"/>
      <c r="M175" s="213" t="s">
        <v>19</v>
      </c>
      <c r="N175" s="214" t="s">
        <v>41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269</v>
      </c>
      <c r="AT175" s="217" t="s">
        <v>140</v>
      </c>
      <c r="AU175" s="217" t="s">
        <v>146</v>
      </c>
      <c r="AY175" s="19" t="s">
        <v>137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146</v>
      </c>
      <c r="BK175" s="218">
        <f>ROUND(I175*H175,2)</f>
        <v>0</v>
      </c>
      <c r="BL175" s="19" t="s">
        <v>269</v>
      </c>
      <c r="BM175" s="217" t="s">
        <v>1339</v>
      </c>
    </row>
    <row r="176" s="2" customFormat="1">
      <c r="A176" s="40"/>
      <c r="B176" s="41"/>
      <c r="C176" s="42"/>
      <c r="D176" s="219" t="s">
        <v>148</v>
      </c>
      <c r="E176" s="42"/>
      <c r="F176" s="220" t="s">
        <v>1340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148</v>
      </c>
      <c r="AU176" s="19" t="s">
        <v>146</v>
      </c>
    </row>
    <row r="177" s="2" customFormat="1">
      <c r="A177" s="40"/>
      <c r="B177" s="41"/>
      <c r="C177" s="42"/>
      <c r="D177" s="224" t="s">
        <v>150</v>
      </c>
      <c r="E177" s="42"/>
      <c r="F177" s="225" t="s">
        <v>1341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150</v>
      </c>
      <c r="AU177" s="19" t="s">
        <v>146</v>
      </c>
    </row>
    <row r="178" s="13" customFormat="1">
      <c r="A178" s="13"/>
      <c r="B178" s="226"/>
      <c r="C178" s="227"/>
      <c r="D178" s="219" t="s">
        <v>152</v>
      </c>
      <c r="E178" s="228" t="s">
        <v>19</v>
      </c>
      <c r="F178" s="229" t="s">
        <v>1342</v>
      </c>
      <c r="G178" s="227"/>
      <c r="H178" s="230">
        <v>0.25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152</v>
      </c>
      <c r="AU178" s="236" t="s">
        <v>146</v>
      </c>
      <c r="AV178" s="13" t="s">
        <v>146</v>
      </c>
      <c r="AW178" s="13" t="s">
        <v>31</v>
      </c>
      <c r="AX178" s="13" t="s">
        <v>77</v>
      </c>
      <c r="AY178" s="236" t="s">
        <v>137</v>
      </c>
    </row>
    <row r="179" s="2" customFormat="1" ht="16.5" customHeight="1">
      <c r="A179" s="40"/>
      <c r="B179" s="41"/>
      <c r="C179" s="206" t="s">
        <v>353</v>
      </c>
      <c r="D179" s="206" t="s">
        <v>140</v>
      </c>
      <c r="E179" s="207" t="s">
        <v>1343</v>
      </c>
      <c r="F179" s="208" t="s">
        <v>1344</v>
      </c>
      <c r="G179" s="209" t="s">
        <v>215</v>
      </c>
      <c r="H179" s="210">
        <v>1</v>
      </c>
      <c r="I179" s="211"/>
      <c r="J179" s="212">
        <f>ROUND(I179*H179,2)</f>
        <v>0</v>
      </c>
      <c r="K179" s="208" t="s">
        <v>144</v>
      </c>
      <c r="L179" s="46"/>
      <c r="M179" s="213" t="s">
        <v>19</v>
      </c>
      <c r="N179" s="214" t="s">
        <v>41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269</v>
      </c>
      <c r="AT179" s="217" t="s">
        <v>140</v>
      </c>
      <c r="AU179" s="217" t="s">
        <v>146</v>
      </c>
      <c r="AY179" s="19" t="s">
        <v>137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146</v>
      </c>
      <c r="BK179" s="218">
        <f>ROUND(I179*H179,2)</f>
        <v>0</v>
      </c>
      <c r="BL179" s="19" t="s">
        <v>269</v>
      </c>
      <c r="BM179" s="217" t="s">
        <v>1345</v>
      </c>
    </row>
    <row r="180" s="2" customFormat="1">
      <c r="A180" s="40"/>
      <c r="B180" s="41"/>
      <c r="C180" s="42"/>
      <c r="D180" s="219" t="s">
        <v>148</v>
      </c>
      <c r="E180" s="42"/>
      <c r="F180" s="220" t="s">
        <v>1346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148</v>
      </c>
      <c r="AU180" s="19" t="s">
        <v>146</v>
      </c>
    </row>
    <row r="181" s="2" customFormat="1">
      <c r="A181" s="40"/>
      <c r="B181" s="41"/>
      <c r="C181" s="42"/>
      <c r="D181" s="224" t="s">
        <v>150</v>
      </c>
      <c r="E181" s="42"/>
      <c r="F181" s="225" t="s">
        <v>1347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150</v>
      </c>
      <c r="AU181" s="19" t="s">
        <v>146</v>
      </c>
    </row>
    <row r="182" s="2" customFormat="1" ht="16.5" customHeight="1">
      <c r="A182" s="40"/>
      <c r="B182" s="41"/>
      <c r="C182" s="262" t="s">
        <v>360</v>
      </c>
      <c r="D182" s="262" t="s">
        <v>522</v>
      </c>
      <c r="E182" s="263" t="s">
        <v>1348</v>
      </c>
      <c r="F182" s="264" t="s">
        <v>1349</v>
      </c>
      <c r="G182" s="265" t="s">
        <v>215</v>
      </c>
      <c r="H182" s="266">
        <v>1.03</v>
      </c>
      <c r="I182" s="267"/>
      <c r="J182" s="268">
        <f>ROUND(I182*H182,2)</f>
        <v>0</v>
      </c>
      <c r="K182" s="264" t="s">
        <v>144</v>
      </c>
      <c r="L182" s="269"/>
      <c r="M182" s="270" t="s">
        <v>19</v>
      </c>
      <c r="N182" s="271" t="s">
        <v>41</v>
      </c>
      <c r="O182" s="86"/>
      <c r="P182" s="215">
        <f>O182*H182</f>
        <v>0</v>
      </c>
      <c r="Q182" s="215">
        <v>0.0022000000000000001</v>
      </c>
      <c r="R182" s="215">
        <f>Q182*H182</f>
        <v>0.0022660000000000002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415</v>
      </c>
      <c r="AT182" s="217" t="s">
        <v>522</v>
      </c>
      <c r="AU182" s="217" t="s">
        <v>146</v>
      </c>
      <c r="AY182" s="19" t="s">
        <v>137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146</v>
      </c>
      <c r="BK182" s="218">
        <f>ROUND(I182*H182,2)</f>
        <v>0</v>
      </c>
      <c r="BL182" s="19" t="s">
        <v>269</v>
      </c>
      <c r="BM182" s="217" t="s">
        <v>1350</v>
      </c>
    </row>
    <row r="183" s="2" customFormat="1">
      <c r="A183" s="40"/>
      <c r="B183" s="41"/>
      <c r="C183" s="42"/>
      <c r="D183" s="219" t="s">
        <v>148</v>
      </c>
      <c r="E183" s="42"/>
      <c r="F183" s="220" t="s">
        <v>1349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148</v>
      </c>
      <c r="AU183" s="19" t="s">
        <v>146</v>
      </c>
    </row>
    <row r="184" s="13" customFormat="1">
      <c r="A184" s="13"/>
      <c r="B184" s="226"/>
      <c r="C184" s="227"/>
      <c r="D184" s="219" t="s">
        <v>152</v>
      </c>
      <c r="E184" s="227"/>
      <c r="F184" s="229" t="s">
        <v>1351</v>
      </c>
      <c r="G184" s="227"/>
      <c r="H184" s="230">
        <v>1.03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152</v>
      </c>
      <c r="AU184" s="236" t="s">
        <v>146</v>
      </c>
      <c r="AV184" s="13" t="s">
        <v>146</v>
      </c>
      <c r="AW184" s="13" t="s">
        <v>4</v>
      </c>
      <c r="AX184" s="13" t="s">
        <v>77</v>
      </c>
      <c r="AY184" s="236" t="s">
        <v>137</v>
      </c>
    </row>
    <row r="185" s="2" customFormat="1" ht="16.5" customHeight="1">
      <c r="A185" s="40"/>
      <c r="B185" s="41"/>
      <c r="C185" s="206" t="s">
        <v>367</v>
      </c>
      <c r="D185" s="206" t="s">
        <v>140</v>
      </c>
      <c r="E185" s="207" t="s">
        <v>1352</v>
      </c>
      <c r="F185" s="208" t="s">
        <v>1353</v>
      </c>
      <c r="G185" s="209" t="s">
        <v>336</v>
      </c>
      <c r="H185" s="210">
        <v>0.002</v>
      </c>
      <c r="I185" s="211"/>
      <c r="J185" s="212">
        <f>ROUND(I185*H185,2)</f>
        <v>0</v>
      </c>
      <c r="K185" s="208" t="s">
        <v>144</v>
      </c>
      <c r="L185" s="46"/>
      <c r="M185" s="213" t="s">
        <v>19</v>
      </c>
      <c r="N185" s="214" t="s">
        <v>41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269</v>
      </c>
      <c r="AT185" s="217" t="s">
        <v>140</v>
      </c>
      <c r="AU185" s="217" t="s">
        <v>146</v>
      </c>
      <c r="AY185" s="19" t="s">
        <v>137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146</v>
      </c>
      <c r="BK185" s="218">
        <f>ROUND(I185*H185,2)</f>
        <v>0</v>
      </c>
      <c r="BL185" s="19" t="s">
        <v>269</v>
      </c>
      <c r="BM185" s="217" t="s">
        <v>1354</v>
      </c>
    </row>
    <row r="186" s="2" customFormat="1">
      <c r="A186" s="40"/>
      <c r="B186" s="41"/>
      <c r="C186" s="42"/>
      <c r="D186" s="219" t="s">
        <v>148</v>
      </c>
      <c r="E186" s="42"/>
      <c r="F186" s="220" t="s">
        <v>1355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148</v>
      </c>
      <c r="AU186" s="19" t="s">
        <v>146</v>
      </c>
    </row>
    <row r="187" s="2" customFormat="1">
      <c r="A187" s="40"/>
      <c r="B187" s="41"/>
      <c r="C187" s="42"/>
      <c r="D187" s="224" t="s">
        <v>150</v>
      </c>
      <c r="E187" s="42"/>
      <c r="F187" s="225" t="s">
        <v>1356</v>
      </c>
      <c r="G187" s="42"/>
      <c r="H187" s="42"/>
      <c r="I187" s="221"/>
      <c r="J187" s="42"/>
      <c r="K187" s="42"/>
      <c r="L187" s="46"/>
      <c r="M187" s="258"/>
      <c r="N187" s="259"/>
      <c r="O187" s="260"/>
      <c r="P187" s="260"/>
      <c r="Q187" s="260"/>
      <c r="R187" s="260"/>
      <c r="S187" s="260"/>
      <c r="T187" s="261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150</v>
      </c>
      <c r="AU187" s="19" t="s">
        <v>146</v>
      </c>
    </row>
    <row r="188" s="2" customFormat="1" ht="6.96" customHeight="1">
      <c r="A188" s="40"/>
      <c r="B188" s="61"/>
      <c r="C188" s="62"/>
      <c r="D188" s="62"/>
      <c r="E188" s="62"/>
      <c r="F188" s="62"/>
      <c r="G188" s="62"/>
      <c r="H188" s="62"/>
      <c r="I188" s="62"/>
      <c r="J188" s="62"/>
      <c r="K188" s="62"/>
      <c r="L188" s="46"/>
      <c r="M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</row>
  </sheetData>
  <sheetProtection sheet="1" autoFilter="0" formatColumns="0" formatRows="0" objects="1" scenarios="1" spinCount="100000" saltValue="1RBB/OPOk0VxQARgjRLmmASMhdf7r7XOD3XXy4YsHIOflJYaJ3fPwm886/vbByToRloWyKxsJnEOjWU1ddmwAw==" hashValue="mizpYEBKMJimsy+l32Op30M1HTCwe31xlZlFsUeGp4hdaGosB99446Y1gJoONnKAQLGhIKcu4AAOB4yirsoQng==" algorithmName="SHA-512" password="CC35"/>
  <autoFilter ref="C86:K18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611325203"/>
    <hyperlink ref="F96" r:id="rId2" display="https://podminky.urs.cz/item/CS_URS_2024_01/635111411"/>
    <hyperlink ref="F100" r:id="rId3" display="https://podminky.urs.cz/item/CS_URS_2024_01/636211411"/>
    <hyperlink ref="F105" r:id="rId4" display="https://podminky.urs.cz/item/CS_URS_2024_01/998018001"/>
    <hyperlink ref="F110" r:id="rId5" display="https://podminky.urs.cz/item/CS_URS_2024_01/721174004"/>
    <hyperlink ref="F114" r:id="rId6" display="https://podminky.urs.cz/item/CS_URS_2024_01/721174005"/>
    <hyperlink ref="F118" r:id="rId7" display="https://podminky.urs.cz/item/CS_URS_2024_01/721174007"/>
    <hyperlink ref="F122" r:id="rId8" display="https://podminky.urs.cz/item/CS_URS_2024_01/721174024"/>
    <hyperlink ref="F128" r:id="rId9" display="https://podminky.urs.cz/item/CS_URS_2024_01/721174025"/>
    <hyperlink ref="F132" r:id="rId10" display="https://podminky.urs.cz/item/CS_URS_2024_01/721174043"/>
    <hyperlink ref="F136" r:id="rId11" display="https://podminky.urs.cz/item/CS_URS_2024_01/721194105"/>
    <hyperlink ref="F139" r:id="rId12" display="https://podminky.urs.cz/item/CS_URS_2024_01/721226512"/>
    <hyperlink ref="F142" r:id="rId13" display="https://podminky.urs.cz/item/CS_URS_2024_01/721273153"/>
    <hyperlink ref="F145" r:id="rId14" display="https://podminky.urs.cz/item/CS_URS_2024_01/721290111"/>
    <hyperlink ref="F149" r:id="rId15" display="https://podminky.urs.cz/item/CS_URS_2024_01/721290112"/>
    <hyperlink ref="F153" r:id="rId16" display="https://podminky.urs.cz/item/CS_URS_2024_01/998721121"/>
    <hyperlink ref="F157" r:id="rId17" display="https://podminky.urs.cz/item/CS_URS_2024_01/725861102"/>
    <hyperlink ref="F160" r:id="rId18" display="https://podminky.urs.cz/item/CS_URS_2024_01/725862103"/>
    <hyperlink ref="F163" r:id="rId19" display="https://podminky.urs.cz/item/CS_URS_2024_01/725865322"/>
    <hyperlink ref="F166" r:id="rId20" display="https://podminky.urs.cz/item/CS_URS_2024_01/998725121"/>
    <hyperlink ref="F170" r:id="rId21" display="https://podminky.urs.cz/item/CS_URS_2024_01/762342911"/>
    <hyperlink ref="F177" r:id="rId22" display="https://podminky.urs.cz/item/CS_URS_2024_01/765111102"/>
    <hyperlink ref="F181" r:id="rId23" display="https://podminky.urs.cz/item/CS_URS_2024_01/765115021"/>
    <hyperlink ref="F187" r:id="rId24" display="https://podminky.urs.cz/item/CS_URS_2024_01/998765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103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bytu budovy Salavice č.p. 47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29. 4. 2024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ROUND((SUM(BE83:BE141)),  2)</f>
        <v>0</v>
      </c>
      <c r="G33" s="40"/>
      <c r="H33" s="40"/>
      <c r="I33" s="150">
        <v>0.20999999999999999</v>
      </c>
      <c r="J33" s="149">
        <f>ROUND(((SUM(BE83:BE141))*I33),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ROUND((SUM(BF83:BF141)),  2)</f>
        <v>0</v>
      </c>
      <c r="G34" s="40"/>
      <c r="H34" s="40"/>
      <c r="I34" s="150">
        <v>0.12</v>
      </c>
      <c r="J34" s="149">
        <f>ROUND(((SUM(BF83:BF141))*I34),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ROUND((SUM(BG83:BG141)),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ROUND((SUM(BH83:BH141)),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ROUND((SUM(BI83:BI141)),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bytu budovy Salavice č.p. 47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301 - ústřední topení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29. 4. 2024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1358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1359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1360</v>
      </c>
      <c r="E63" s="176"/>
      <c r="F63" s="176"/>
      <c r="G63" s="176"/>
      <c r="H63" s="176"/>
      <c r="I63" s="176"/>
      <c r="J63" s="177">
        <f>J118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122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Oprava bytu budovy Salavice č.p. 47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301 - ústřední topení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29. 4. 2024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30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28</v>
      </c>
      <c r="D80" s="42"/>
      <c r="E80" s="42"/>
      <c r="F80" s="29" t="str">
        <f>IF(E18="","",E18)</f>
        <v>Vyplň údaj</v>
      </c>
      <c r="G80" s="42"/>
      <c r="H80" s="42"/>
      <c r="I80" s="34" t="s">
        <v>32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123</v>
      </c>
      <c r="D82" s="182" t="s">
        <v>54</v>
      </c>
      <c r="E82" s="182" t="s">
        <v>50</v>
      </c>
      <c r="F82" s="182" t="s">
        <v>51</v>
      </c>
      <c r="G82" s="182" t="s">
        <v>124</v>
      </c>
      <c r="H82" s="182" t="s">
        <v>125</v>
      </c>
      <c r="I82" s="182" t="s">
        <v>126</v>
      </c>
      <c r="J82" s="182" t="s">
        <v>108</v>
      </c>
      <c r="K82" s="183" t="s">
        <v>127</v>
      </c>
      <c r="L82" s="184"/>
      <c r="M82" s="94" t="s">
        <v>19</v>
      </c>
      <c r="N82" s="95" t="s">
        <v>39</v>
      </c>
      <c r="O82" s="95" t="s">
        <v>128</v>
      </c>
      <c r="P82" s="95" t="s">
        <v>129</v>
      </c>
      <c r="Q82" s="95" t="s">
        <v>130</v>
      </c>
      <c r="R82" s="95" t="s">
        <v>131</v>
      </c>
      <c r="S82" s="95" t="s">
        <v>132</v>
      </c>
      <c r="T82" s="96" t="s">
        <v>133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134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0.47043770000000001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68</v>
      </c>
      <c r="AU83" s="19" t="s">
        <v>109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68</v>
      </c>
      <c r="E84" s="193" t="s">
        <v>382</v>
      </c>
      <c r="F84" s="193" t="s">
        <v>383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P85+P97+P118</f>
        <v>0</v>
      </c>
      <c r="Q84" s="198"/>
      <c r="R84" s="199">
        <f>R85+R97+R118</f>
        <v>0.47043770000000001</v>
      </c>
      <c r="S84" s="198"/>
      <c r="T84" s="200">
        <f>T85+T97+T118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146</v>
      </c>
      <c r="AT84" s="202" t="s">
        <v>68</v>
      </c>
      <c r="AU84" s="202" t="s">
        <v>69</v>
      </c>
      <c r="AY84" s="201" t="s">
        <v>137</v>
      </c>
      <c r="BK84" s="203">
        <f>BK85+BK97+BK118</f>
        <v>0</v>
      </c>
    </row>
    <row r="85" s="12" customFormat="1" ht="22.8" customHeight="1">
      <c r="A85" s="12"/>
      <c r="B85" s="190"/>
      <c r="C85" s="191"/>
      <c r="D85" s="192" t="s">
        <v>68</v>
      </c>
      <c r="E85" s="204" t="s">
        <v>1361</v>
      </c>
      <c r="F85" s="204" t="s">
        <v>1362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SUM(P86:P96)</f>
        <v>0</v>
      </c>
      <c r="Q85" s="198"/>
      <c r="R85" s="199">
        <f>SUM(R86:R96)</f>
        <v>0.046707700000000005</v>
      </c>
      <c r="S85" s="198"/>
      <c r="T85" s="200">
        <f>SUM(T86:T96)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146</v>
      </c>
      <c r="AT85" s="202" t="s">
        <v>68</v>
      </c>
      <c r="AU85" s="202" t="s">
        <v>77</v>
      </c>
      <c r="AY85" s="201" t="s">
        <v>137</v>
      </c>
      <c r="BK85" s="203">
        <f>SUM(BK86:BK96)</f>
        <v>0</v>
      </c>
    </row>
    <row r="86" s="2" customFormat="1" ht="16.5" customHeight="1">
      <c r="A86" s="40"/>
      <c r="B86" s="41"/>
      <c r="C86" s="206" t="s">
        <v>77</v>
      </c>
      <c r="D86" s="206" t="s">
        <v>140</v>
      </c>
      <c r="E86" s="207" t="s">
        <v>1363</v>
      </c>
      <c r="F86" s="208" t="s">
        <v>1364</v>
      </c>
      <c r="G86" s="209" t="s">
        <v>208</v>
      </c>
      <c r="H86" s="210">
        <v>34.32</v>
      </c>
      <c r="I86" s="211"/>
      <c r="J86" s="212">
        <f>ROUND(I86*H86,2)</f>
        <v>0</v>
      </c>
      <c r="K86" s="208" t="s">
        <v>144</v>
      </c>
      <c r="L86" s="46"/>
      <c r="M86" s="213" t="s">
        <v>19</v>
      </c>
      <c r="N86" s="214" t="s">
        <v>41</v>
      </c>
      <c r="O86" s="86"/>
      <c r="P86" s="215">
        <f>O86*H86</f>
        <v>0</v>
      </c>
      <c r="Q86" s="215">
        <v>0.00046000000000000001</v>
      </c>
      <c r="R86" s="215">
        <f>Q86*H86</f>
        <v>0.015787200000000001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269</v>
      </c>
      <c r="AT86" s="217" t="s">
        <v>140</v>
      </c>
      <c r="AU86" s="217" t="s">
        <v>146</v>
      </c>
      <c r="AY86" s="19" t="s">
        <v>137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146</v>
      </c>
      <c r="BK86" s="218">
        <f>ROUND(I86*H86,2)</f>
        <v>0</v>
      </c>
      <c r="BL86" s="19" t="s">
        <v>269</v>
      </c>
      <c r="BM86" s="217" t="s">
        <v>1365</v>
      </c>
    </row>
    <row r="87" s="2" customFormat="1">
      <c r="A87" s="40"/>
      <c r="B87" s="41"/>
      <c r="C87" s="42"/>
      <c r="D87" s="219" t="s">
        <v>148</v>
      </c>
      <c r="E87" s="42"/>
      <c r="F87" s="220" t="s">
        <v>1366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148</v>
      </c>
      <c r="AU87" s="19" t="s">
        <v>146</v>
      </c>
    </row>
    <row r="88" s="2" customFormat="1">
      <c r="A88" s="40"/>
      <c r="B88" s="41"/>
      <c r="C88" s="42"/>
      <c r="D88" s="224" t="s">
        <v>150</v>
      </c>
      <c r="E88" s="42"/>
      <c r="F88" s="225" t="s">
        <v>1367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150</v>
      </c>
      <c r="AU88" s="19" t="s">
        <v>146</v>
      </c>
    </row>
    <row r="89" s="13" customFormat="1">
      <c r="A89" s="13"/>
      <c r="B89" s="226"/>
      <c r="C89" s="227"/>
      <c r="D89" s="219" t="s">
        <v>152</v>
      </c>
      <c r="E89" s="228" t="s">
        <v>19</v>
      </c>
      <c r="F89" s="229" t="s">
        <v>1368</v>
      </c>
      <c r="G89" s="227"/>
      <c r="H89" s="230">
        <v>34.32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152</v>
      </c>
      <c r="AU89" s="236" t="s">
        <v>146</v>
      </c>
      <c r="AV89" s="13" t="s">
        <v>146</v>
      </c>
      <c r="AW89" s="13" t="s">
        <v>31</v>
      </c>
      <c r="AX89" s="13" t="s">
        <v>77</v>
      </c>
      <c r="AY89" s="236" t="s">
        <v>137</v>
      </c>
    </row>
    <row r="90" s="2" customFormat="1" ht="16.5" customHeight="1">
      <c r="A90" s="40"/>
      <c r="B90" s="41"/>
      <c r="C90" s="206" t="s">
        <v>146</v>
      </c>
      <c r="D90" s="206" t="s">
        <v>140</v>
      </c>
      <c r="E90" s="207" t="s">
        <v>1369</v>
      </c>
      <c r="F90" s="208" t="s">
        <v>1370</v>
      </c>
      <c r="G90" s="209" t="s">
        <v>208</v>
      </c>
      <c r="H90" s="210">
        <v>43.549999999999997</v>
      </c>
      <c r="I90" s="211"/>
      <c r="J90" s="212">
        <f>ROUND(I90*H90,2)</f>
        <v>0</v>
      </c>
      <c r="K90" s="208" t="s">
        <v>144</v>
      </c>
      <c r="L90" s="46"/>
      <c r="M90" s="213" t="s">
        <v>19</v>
      </c>
      <c r="N90" s="214" t="s">
        <v>41</v>
      </c>
      <c r="O90" s="86"/>
      <c r="P90" s="215">
        <f>O90*H90</f>
        <v>0</v>
      </c>
      <c r="Q90" s="215">
        <v>0.00071000000000000002</v>
      </c>
      <c r="R90" s="215">
        <f>Q90*H90</f>
        <v>0.0309205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269</v>
      </c>
      <c r="AT90" s="217" t="s">
        <v>140</v>
      </c>
      <c r="AU90" s="217" t="s">
        <v>146</v>
      </c>
      <c r="AY90" s="19" t="s">
        <v>137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146</v>
      </c>
      <c r="BK90" s="218">
        <f>ROUND(I90*H90,2)</f>
        <v>0</v>
      </c>
      <c r="BL90" s="19" t="s">
        <v>269</v>
      </c>
      <c r="BM90" s="217" t="s">
        <v>1371</v>
      </c>
    </row>
    <row r="91" s="2" customFormat="1">
      <c r="A91" s="40"/>
      <c r="B91" s="41"/>
      <c r="C91" s="42"/>
      <c r="D91" s="219" t="s">
        <v>148</v>
      </c>
      <c r="E91" s="42"/>
      <c r="F91" s="220" t="s">
        <v>1372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148</v>
      </c>
      <c r="AU91" s="19" t="s">
        <v>146</v>
      </c>
    </row>
    <row r="92" s="2" customFormat="1">
      <c r="A92" s="40"/>
      <c r="B92" s="41"/>
      <c r="C92" s="42"/>
      <c r="D92" s="224" t="s">
        <v>150</v>
      </c>
      <c r="E92" s="42"/>
      <c r="F92" s="225" t="s">
        <v>1373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150</v>
      </c>
      <c r="AU92" s="19" t="s">
        <v>146</v>
      </c>
    </row>
    <row r="93" s="13" customFormat="1">
      <c r="A93" s="13"/>
      <c r="B93" s="226"/>
      <c r="C93" s="227"/>
      <c r="D93" s="219" t="s">
        <v>152</v>
      </c>
      <c r="E93" s="228" t="s">
        <v>19</v>
      </c>
      <c r="F93" s="229" t="s">
        <v>1374</v>
      </c>
      <c r="G93" s="227"/>
      <c r="H93" s="230">
        <v>43.549999999999997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152</v>
      </c>
      <c r="AU93" s="236" t="s">
        <v>146</v>
      </c>
      <c r="AV93" s="13" t="s">
        <v>146</v>
      </c>
      <c r="AW93" s="13" t="s">
        <v>31</v>
      </c>
      <c r="AX93" s="13" t="s">
        <v>77</v>
      </c>
      <c r="AY93" s="236" t="s">
        <v>137</v>
      </c>
    </row>
    <row r="94" s="2" customFormat="1" ht="16.5" customHeight="1">
      <c r="A94" s="40"/>
      <c r="B94" s="41"/>
      <c r="C94" s="206" t="s">
        <v>161</v>
      </c>
      <c r="D94" s="206" t="s">
        <v>140</v>
      </c>
      <c r="E94" s="207" t="s">
        <v>1375</v>
      </c>
      <c r="F94" s="208" t="s">
        <v>1376</v>
      </c>
      <c r="G94" s="209" t="s">
        <v>336</v>
      </c>
      <c r="H94" s="210">
        <v>0.047</v>
      </c>
      <c r="I94" s="211"/>
      <c r="J94" s="212">
        <f>ROUND(I94*H94,2)</f>
        <v>0</v>
      </c>
      <c r="K94" s="208" t="s">
        <v>144</v>
      </c>
      <c r="L94" s="46"/>
      <c r="M94" s="213" t="s">
        <v>19</v>
      </c>
      <c r="N94" s="214" t="s">
        <v>41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269</v>
      </c>
      <c r="AT94" s="217" t="s">
        <v>140</v>
      </c>
      <c r="AU94" s="217" t="s">
        <v>146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146</v>
      </c>
      <c r="BK94" s="218">
        <f>ROUND(I94*H94,2)</f>
        <v>0</v>
      </c>
      <c r="BL94" s="19" t="s">
        <v>269</v>
      </c>
      <c r="BM94" s="217" t="s">
        <v>1377</v>
      </c>
    </row>
    <row r="95" s="2" customFormat="1">
      <c r="A95" s="40"/>
      <c r="B95" s="41"/>
      <c r="C95" s="42"/>
      <c r="D95" s="219" t="s">
        <v>148</v>
      </c>
      <c r="E95" s="42"/>
      <c r="F95" s="220" t="s">
        <v>1378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148</v>
      </c>
      <c r="AU95" s="19" t="s">
        <v>146</v>
      </c>
    </row>
    <row r="96" s="2" customFormat="1">
      <c r="A96" s="40"/>
      <c r="B96" s="41"/>
      <c r="C96" s="42"/>
      <c r="D96" s="224" t="s">
        <v>150</v>
      </c>
      <c r="E96" s="42"/>
      <c r="F96" s="225" t="s">
        <v>1379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146</v>
      </c>
    </row>
    <row r="97" s="12" customFormat="1" ht="22.8" customHeight="1">
      <c r="A97" s="12"/>
      <c r="B97" s="190"/>
      <c r="C97" s="191"/>
      <c r="D97" s="192" t="s">
        <v>68</v>
      </c>
      <c r="E97" s="204" t="s">
        <v>1380</v>
      </c>
      <c r="F97" s="204" t="s">
        <v>1381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SUM(P98:P117)</f>
        <v>0</v>
      </c>
      <c r="Q97" s="198"/>
      <c r="R97" s="199">
        <f>SUM(R98:R117)</f>
        <v>0.0056500000000000005</v>
      </c>
      <c r="S97" s="198"/>
      <c r="T97" s="200">
        <f>SUM(T98:T117)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146</v>
      </c>
      <c r="AT97" s="202" t="s">
        <v>68</v>
      </c>
      <c r="AU97" s="202" t="s">
        <v>77</v>
      </c>
      <c r="AY97" s="201" t="s">
        <v>137</v>
      </c>
      <c r="BK97" s="203">
        <f>SUM(BK98:BK117)</f>
        <v>0</v>
      </c>
    </row>
    <row r="98" s="2" customFormat="1" ht="16.5" customHeight="1">
      <c r="A98" s="40"/>
      <c r="B98" s="41"/>
      <c r="C98" s="206" t="s">
        <v>145</v>
      </c>
      <c r="D98" s="206" t="s">
        <v>140</v>
      </c>
      <c r="E98" s="207" t="s">
        <v>1382</v>
      </c>
      <c r="F98" s="208" t="s">
        <v>1383</v>
      </c>
      <c r="G98" s="209" t="s">
        <v>215</v>
      </c>
      <c r="H98" s="210">
        <v>8</v>
      </c>
      <c r="I98" s="211"/>
      <c r="J98" s="212">
        <f>ROUND(I98*H98,2)</f>
        <v>0</v>
      </c>
      <c r="K98" s="208" t="s">
        <v>144</v>
      </c>
      <c r="L98" s="46"/>
      <c r="M98" s="213" t="s">
        <v>19</v>
      </c>
      <c r="N98" s="214" t="s">
        <v>41</v>
      </c>
      <c r="O98" s="86"/>
      <c r="P98" s="215">
        <f>O98*H98</f>
        <v>0</v>
      </c>
      <c r="Q98" s="215">
        <v>5.0000000000000002E-05</v>
      </c>
      <c r="R98" s="215">
        <f>Q98*H98</f>
        <v>0.00040000000000000002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269</v>
      </c>
      <c r="AT98" s="217" t="s">
        <v>140</v>
      </c>
      <c r="AU98" s="217" t="s">
        <v>146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146</v>
      </c>
      <c r="BK98" s="218">
        <f>ROUND(I98*H98,2)</f>
        <v>0</v>
      </c>
      <c r="BL98" s="19" t="s">
        <v>269</v>
      </c>
      <c r="BM98" s="217" t="s">
        <v>1384</v>
      </c>
    </row>
    <row r="99" s="2" customFormat="1">
      <c r="A99" s="40"/>
      <c r="B99" s="41"/>
      <c r="C99" s="42"/>
      <c r="D99" s="219" t="s">
        <v>148</v>
      </c>
      <c r="E99" s="42"/>
      <c r="F99" s="220" t="s">
        <v>1385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148</v>
      </c>
      <c r="AU99" s="19" t="s">
        <v>146</v>
      </c>
    </row>
    <row r="100" s="2" customFormat="1">
      <c r="A100" s="40"/>
      <c r="B100" s="41"/>
      <c r="C100" s="42"/>
      <c r="D100" s="224" t="s">
        <v>150</v>
      </c>
      <c r="E100" s="42"/>
      <c r="F100" s="225" t="s">
        <v>1386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146</v>
      </c>
    </row>
    <row r="101" s="13" customFormat="1">
      <c r="A101" s="13"/>
      <c r="B101" s="226"/>
      <c r="C101" s="227"/>
      <c r="D101" s="219" t="s">
        <v>152</v>
      </c>
      <c r="E101" s="228" t="s">
        <v>19</v>
      </c>
      <c r="F101" s="229" t="s">
        <v>1387</v>
      </c>
      <c r="G101" s="227"/>
      <c r="H101" s="230">
        <v>8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152</v>
      </c>
      <c r="AU101" s="236" t="s">
        <v>146</v>
      </c>
      <c r="AV101" s="13" t="s">
        <v>146</v>
      </c>
      <c r="AW101" s="13" t="s">
        <v>31</v>
      </c>
      <c r="AX101" s="13" t="s">
        <v>77</v>
      </c>
      <c r="AY101" s="236" t="s">
        <v>137</v>
      </c>
    </row>
    <row r="102" s="2" customFormat="1" ht="16.5" customHeight="1">
      <c r="A102" s="40"/>
      <c r="B102" s="41"/>
      <c r="C102" s="206" t="s">
        <v>174</v>
      </c>
      <c r="D102" s="206" t="s">
        <v>140</v>
      </c>
      <c r="E102" s="207" t="s">
        <v>1388</v>
      </c>
      <c r="F102" s="208" t="s">
        <v>1389</v>
      </c>
      <c r="G102" s="209" t="s">
        <v>215</v>
      </c>
      <c r="H102" s="210">
        <v>2</v>
      </c>
      <c r="I102" s="211"/>
      <c r="J102" s="212">
        <f>ROUND(I102*H102,2)</f>
        <v>0</v>
      </c>
      <c r="K102" s="208" t="s">
        <v>144</v>
      </c>
      <c r="L102" s="46"/>
      <c r="M102" s="213" t="s">
        <v>19</v>
      </c>
      <c r="N102" s="214" t="s">
        <v>41</v>
      </c>
      <c r="O102" s="86"/>
      <c r="P102" s="215">
        <f>O102*H102</f>
        <v>0</v>
      </c>
      <c r="Q102" s="215">
        <v>0.00022000000000000001</v>
      </c>
      <c r="R102" s="215">
        <f>Q102*H102</f>
        <v>0.00044000000000000002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269</v>
      </c>
      <c r="AT102" s="217" t="s">
        <v>140</v>
      </c>
      <c r="AU102" s="217" t="s">
        <v>146</v>
      </c>
      <c r="AY102" s="19" t="s">
        <v>137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146</v>
      </c>
      <c r="BK102" s="218">
        <f>ROUND(I102*H102,2)</f>
        <v>0</v>
      </c>
      <c r="BL102" s="19" t="s">
        <v>269</v>
      </c>
      <c r="BM102" s="217" t="s">
        <v>1390</v>
      </c>
    </row>
    <row r="103" s="2" customFormat="1">
      <c r="A103" s="40"/>
      <c r="B103" s="41"/>
      <c r="C103" s="42"/>
      <c r="D103" s="219" t="s">
        <v>148</v>
      </c>
      <c r="E103" s="42"/>
      <c r="F103" s="220" t="s">
        <v>1391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148</v>
      </c>
      <c r="AU103" s="19" t="s">
        <v>146</v>
      </c>
    </row>
    <row r="104" s="2" customFormat="1">
      <c r="A104" s="40"/>
      <c r="B104" s="41"/>
      <c r="C104" s="42"/>
      <c r="D104" s="224" t="s">
        <v>150</v>
      </c>
      <c r="E104" s="42"/>
      <c r="F104" s="225" t="s">
        <v>1392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146</v>
      </c>
    </row>
    <row r="105" s="2" customFormat="1" ht="16.5" customHeight="1">
      <c r="A105" s="40"/>
      <c r="B105" s="41"/>
      <c r="C105" s="206" t="s">
        <v>191</v>
      </c>
      <c r="D105" s="206" t="s">
        <v>140</v>
      </c>
      <c r="E105" s="207" t="s">
        <v>1393</v>
      </c>
      <c r="F105" s="208" t="s">
        <v>1394</v>
      </c>
      <c r="G105" s="209" t="s">
        <v>215</v>
      </c>
      <c r="H105" s="210">
        <v>4</v>
      </c>
      <c r="I105" s="211"/>
      <c r="J105" s="212">
        <f>ROUND(I105*H105,2)</f>
        <v>0</v>
      </c>
      <c r="K105" s="208" t="s">
        <v>144</v>
      </c>
      <c r="L105" s="46"/>
      <c r="M105" s="213" t="s">
        <v>19</v>
      </c>
      <c r="N105" s="214" t="s">
        <v>41</v>
      </c>
      <c r="O105" s="86"/>
      <c r="P105" s="215">
        <f>O105*H105</f>
        <v>0</v>
      </c>
      <c r="Q105" s="215">
        <v>0.00021000000000000001</v>
      </c>
      <c r="R105" s="215">
        <f>Q105*H105</f>
        <v>0.00084000000000000003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269</v>
      </c>
      <c r="AT105" s="217" t="s">
        <v>140</v>
      </c>
      <c r="AU105" s="217" t="s">
        <v>146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146</v>
      </c>
      <c r="BK105" s="218">
        <f>ROUND(I105*H105,2)</f>
        <v>0</v>
      </c>
      <c r="BL105" s="19" t="s">
        <v>269</v>
      </c>
      <c r="BM105" s="217" t="s">
        <v>1395</v>
      </c>
    </row>
    <row r="106" s="2" customFormat="1">
      <c r="A106" s="40"/>
      <c r="B106" s="41"/>
      <c r="C106" s="42"/>
      <c r="D106" s="219" t="s">
        <v>148</v>
      </c>
      <c r="E106" s="42"/>
      <c r="F106" s="220" t="s">
        <v>1396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148</v>
      </c>
      <c r="AU106" s="19" t="s">
        <v>146</v>
      </c>
    </row>
    <row r="107" s="2" customFormat="1">
      <c r="A107" s="40"/>
      <c r="B107" s="41"/>
      <c r="C107" s="42"/>
      <c r="D107" s="224" t="s">
        <v>150</v>
      </c>
      <c r="E107" s="42"/>
      <c r="F107" s="225" t="s">
        <v>1397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146</v>
      </c>
    </row>
    <row r="108" s="13" customFormat="1">
      <c r="A108" s="13"/>
      <c r="B108" s="226"/>
      <c r="C108" s="227"/>
      <c r="D108" s="219" t="s">
        <v>152</v>
      </c>
      <c r="E108" s="228" t="s">
        <v>19</v>
      </c>
      <c r="F108" s="229" t="s">
        <v>1398</v>
      </c>
      <c r="G108" s="227"/>
      <c r="H108" s="230">
        <v>4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152</v>
      </c>
      <c r="AU108" s="236" t="s">
        <v>146</v>
      </c>
      <c r="AV108" s="13" t="s">
        <v>146</v>
      </c>
      <c r="AW108" s="13" t="s">
        <v>31</v>
      </c>
      <c r="AX108" s="13" t="s">
        <v>77</v>
      </c>
      <c r="AY108" s="236" t="s">
        <v>137</v>
      </c>
    </row>
    <row r="109" s="2" customFormat="1" ht="16.5" customHeight="1">
      <c r="A109" s="40"/>
      <c r="B109" s="41"/>
      <c r="C109" s="206" t="s">
        <v>198</v>
      </c>
      <c r="D109" s="206" t="s">
        <v>140</v>
      </c>
      <c r="E109" s="207" t="s">
        <v>1399</v>
      </c>
      <c r="F109" s="208" t="s">
        <v>1400</v>
      </c>
      <c r="G109" s="209" t="s">
        <v>215</v>
      </c>
      <c r="H109" s="210">
        <v>2</v>
      </c>
      <c r="I109" s="211"/>
      <c r="J109" s="212">
        <f>ROUND(I109*H109,2)</f>
        <v>0</v>
      </c>
      <c r="K109" s="208" t="s">
        <v>144</v>
      </c>
      <c r="L109" s="46"/>
      <c r="M109" s="213" t="s">
        <v>19</v>
      </c>
      <c r="N109" s="214" t="s">
        <v>41</v>
      </c>
      <c r="O109" s="86"/>
      <c r="P109" s="215">
        <f>O109*H109</f>
        <v>0</v>
      </c>
      <c r="Q109" s="215">
        <v>0.00018000000000000001</v>
      </c>
      <c r="R109" s="215">
        <f>Q109*H109</f>
        <v>0.00036000000000000002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269</v>
      </c>
      <c r="AT109" s="217" t="s">
        <v>140</v>
      </c>
      <c r="AU109" s="217" t="s">
        <v>146</v>
      </c>
      <c r="AY109" s="19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146</v>
      </c>
      <c r="BK109" s="218">
        <f>ROUND(I109*H109,2)</f>
        <v>0</v>
      </c>
      <c r="BL109" s="19" t="s">
        <v>269</v>
      </c>
      <c r="BM109" s="217" t="s">
        <v>1401</v>
      </c>
    </row>
    <row r="110" s="2" customFormat="1">
      <c r="A110" s="40"/>
      <c r="B110" s="41"/>
      <c r="C110" s="42"/>
      <c r="D110" s="219" t="s">
        <v>148</v>
      </c>
      <c r="E110" s="42"/>
      <c r="F110" s="220" t="s">
        <v>1402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148</v>
      </c>
      <c r="AU110" s="19" t="s">
        <v>146</v>
      </c>
    </row>
    <row r="111" s="2" customFormat="1">
      <c r="A111" s="40"/>
      <c r="B111" s="41"/>
      <c r="C111" s="42"/>
      <c r="D111" s="224" t="s">
        <v>150</v>
      </c>
      <c r="E111" s="42"/>
      <c r="F111" s="225" t="s">
        <v>1403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146</v>
      </c>
    </row>
    <row r="112" s="2" customFormat="1" ht="16.5" customHeight="1">
      <c r="A112" s="40"/>
      <c r="B112" s="41"/>
      <c r="C112" s="206" t="s">
        <v>205</v>
      </c>
      <c r="D112" s="206" t="s">
        <v>140</v>
      </c>
      <c r="E112" s="207" t="s">
        <v>1404</v>
      </c>
      <c r="F112" s="208" t="s">
        <v>1405</v>
      </c>
      <c r="G112" s="209" t="s">
        <v>215</v>
      </c>
      <c r="H112" s="210">
        <v>1</v>
      </c>
      <c r="I112" s="211"/>
      <c r="J112" s="212">
        <f>ROUND(I112*H112,2)</f>
        <v>0</v>
      </c>
      <c r="K112" s="208" t="s">
        <v>144</v>
      </c>
      <c r="L112" s="46"/>
      <c r="M112" s="213" t="s">
        <v>19</v>
      </c>
      <c r="N112" s="214" t="s">
        <v>41</v>
      </c>
      <c r="O112" s="86"/>
      <c r="P112" s="215">
        <f>O112*H112</f>
        <v>0</v>
      </c>
      <c r="Q112" s="215">
        <v>0.0036099999999999999</v>
      </c>
      <c r="R112" s="215">
        <f>Q112*H112</f>
        <v>0.0036099999999999999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269</v>
      </c>
      <c r="AT112" s="217" t="s">
        <v>140</v>
      </c>
      <c r="AU112" s="217" t="s">
        <v>146</v>
      </c>
      <c r="AY112" s="19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146</v>
      </c>
      <c r="BK112" s="218">
        <f>ROUND(I112*H112,2)</f>
        <v>0</v>
      </c>
      <c r="BL112" s="19" t="s">
        <v>269</v>
      </c>
      <c r="BM112" s="217" t="s">
        <v>1406</v>
      </c>
    </row>
    <row r="113" s="2" customFormat="1">
      <c r="A113" s="40"/>
      <c r="B113" s="41"/>
      <c r="C113" s="42"/>
      <c r="D113" s="219" t="s">
        <v>148</v>
      </c>
      <c r="E113" s="42"/>
      <c r="F113" s="220" t="s">
        <v>1407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148</v>
      </c>
      <c r="AU113" s="19" t="s">
        <v>146</v>
      </c>
    </row>
    <row r="114" s="2" customFormat="1">
      <c r="A114" s="40"/>
      <c r="B114" s="41"/>
      <c r="C114" s="42"/>
      <c r="D114" s="224" t="s">
        <v>150</v>
      </c>
      <c r="E114" s="42"/>
      <c r="F114" s="225" t="s">
        <v>1408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150</v>
      </c>
      <c r="AU114" s="19" t="s">
        <v>146</v>
      </c>
    </row>
    <row r="115" s="2" customFormat="1" ht="16.5" customHeight="1">
      <c r="A115" s="40"/>
      <c r="B115" s="41"/>
      <c r="C115" s="206" t="s">
        <v>138</v>
      </c>
      <c r="D115" s="206" t="s">
        <v>140</v>
      </c>
      <c r="E115" s="207" t="s">
        <v>1409</v>
      </c>
      <c r="F115" s="208" t="s">
        <v>1410</v>
      </c>
      <c r="G115" s="209" t="s">
        <v>336</v>
      </c>
      <c r="H115" s="210">
        <v>0.0060000000000000001</v>
      </c>
      <c r="I115" s="211"/>
      <c r="J115" s="212">
        <f>ROUND(I115*H115,2)</f>
        <v>0</v>
      </c>
      <c r="K115" s="208" t="s">
        <v>144</v>
      </c>
      <c r="L115" s="46"/>
      <c r="M115" s="213" t="s">
        <v>19</v>
      </c>
      <c r="N115" s="214" t="s">
        <v>41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269</v>
      </c>
      <c r="AT115" s="217" t="s">
        <v>140</v>
      </c>
      <c r="AU115" s="217" t="s">
        <v>146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146</v>
      </c>
      <c r="BK115" s="218">
        <f>ROUND(I115*H115,2)</f>
        <v>0</v>
      </c>
      <c r="BL115" s="19" t="s">
        <v>269</v>
      </c>
      <c r="BM115" s="217" t="s">
        <v>1411</v>
      </c>
    </row>
    <row r="116" s="2" customFormat="1">
      <c r="A116" s="40"/>
      <c r="B116" s="41"/>
      <c r="C116" s="42"/>
      <c r="D116" s="219" t="s">
        <v>148</v>
      </c>
      <c r="E116" s="42"/>
      <c r="F116" s="220" t="s">
        <v>1412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148</v>
      </c>
      <c r="AU116" s="19" t="s">
        <v>146</v>
      </c>
    </row>
    <row r="117" s="2" customFormat="1">
      <c r="A117" s="40"/>
      <c r="B117" s="41"/>
      <c r="C117" s="42"/>
      <c r="D117" s="224" t="s">
        <v>150</v>
      </c>
      <c r="E117" s="42"/>
      <c r="F117" s="225" t="s">
        <v>1413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150</v>
      </c>
      <c r="AU117" s="19" t="s">
        <v>146</v>
      </c>
    </row>
    <row r="118" s="12" customFormat="1" ht="22.8" customHeight="1">
      <c r="A118" s="12"/>
      <c r="B118" s="190"/>
      <c r="C118" s="191"/>
      <c r="D118" s="192" t="s">
        <v>68</v>
      </c>
      <c r="E118" s="204" t="s">
        <v>1414</v>
      </c>
      <c r="F118" s="204" t="s">
        <v>1415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SUM(P119:P141)</f>
        <v>0</v>
      </c>
      <c r="Q118" s="198"/>
      <c r="R118" s="199">
        <f>SUM(R119:R141)</f>
        <v>0.41808000000000001</v>
      </c>
      <c r="S118" s="198"/>
      <c r="T118" s="200">
        <f>SUM(T119:T141)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146</v>
      </c>
      <c r="AT118" s="202" t="s">
        <v>68</v>
      </c>
      <c r="AU118" s="202" t="s">
        <v>77</v>
      </c>
      <c r="AY118" s="201" t="s">
        <v>137</v>
      </c>
      <c r="BK118" s="203">
        <f>SUM(BK119:BK141)</f>
        <v>0</v>
      </c>
    </row>
    <row r="119" s="2" customFormat="1" ht="21.75" customHeight="1">
      <c r="A119" s="40"/>
      <c r="B119" s="41"/>
      <c r="C119" s="206" t="s">
        <v>220</v>
      </c>
      <c r="D119" s="206" t="s">
        <v>140</v>
      </c>
      <c r="E119" s="207" t="s">
        <v>1416</v>
      </c>
      <c r="F119" s="208" t="s">
        <v>1417</v>
      </c>
      <c r="G119" s="209" t="s">
        <v>215</v>
      </c>
      <c r="H119" s="210">
        <v>1</v>
      </c>
      <c r="I119" s="211"/>
      <c r="J119" s="212">
        <f>ROUND(I119*H119,2)</f>
        <v>0</v>
      </c>
      <c r="K119" s="208" t="s">
        <v>144</v>
      </c>
      <c r="L119" s="46"/>
      <c r="M119" s="213" t="s">
        <v>19</v>
      </c>
      <c r="N119" s="214" t="s">
        <v>41</v>
      </c>
      <c r="O119" s="86"/>
      <c r="P119" s="215">
        <f>O119*H119</f>
        <v>0</v>
      </c>
      <c r="Q119" s="215">
        <v>0.037199999999999997</v>
      </c>
      <c r="R119" s="215">
        <f>Q119*H119</f>
        <v>0.037199999999999997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269</v>
      </c>
      <c r="AT119" s="217" t="s">
        <v>140</v>
      </c>
      <c r="AU119" s="217" t="s">
        <v>146</v>
      </c>
      <c r="AY119" s="19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146</v>
      </c>
      <c r="BK119" s="218">
        <f>ROUND(I119*H119,2)</f>
        <v>0</v>
      </c>
      <c r="BL119" s="19" t="s">
        <v>269</v>
      </c>
      <c r="BM119" s="217" t="s">
        <v>1418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1419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148</v>
      </c>
      <c r="AU120" s="19" t="s">
        <v>146</v>
      </c>
    </row>
    <row r="121" s="2" customFormat="1">
      <c r="A121" s="40"/>
      <c r="B121" s="41"/>
      <c r="C121" s="42"/>
      <c r="D121" s="224" t="s">
        <v>150</v>
      </c>
      <c r="E121" s="42"/>
      <c r="F121" s="225" t="s">
        <v>1420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150</v>
      </c>
      <c r="AU121" s="19" t="s">
        <v>146</v>
      </c>
    </row>
    <row r="122" s="13" customFormat="1">
      <c r="A122" s="13"/>
      <c r="B122" s="226"/>
      <c r="C122" s="227"/>
      <c r="D122" s="219" t="s">
        <v>152</v>
      </c>
      <c r="E122" s="228" t="s">
        <v>19</v>
      </c>
      <c r="F122" s="229" t="s">
        <v>279</v>
      </c>
      <c r="G122" s="227"/>
      <c r="H122" s="230">
        <v>1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152</v>
      </c>
      <c r="AU122" s="236" t="s">
        <v>146</v>
      </c>
      <c r="AV122" s="13" t="s">
        <v>146</v>
      </c>
      <c r="AW122" s="13" t="s">
        <v>31</v>
      </c>
      <c r="AX122" s="13" t="s">
        <v>77</v>
      </c>
      <c r="AY122" s="236" t="s">
        <v>137</v>
      </c>
    </row>
    <row r="123" s="2" customFormat="1" ht="21.75" customHeight="1">
      <c r="A123" s="40"/>
      <c r="B123" s="41"/>
      <c r="C123" s="206" t="s">
        <v>229</v>
      </c>
      <c r="D123" s="206" t="s">
        <v>140</v>
      </c>
      <c r="E123" s="207" t="s">
        <v>1421</v>
      </c>
      <c r="F123" s="208" t="s">
        <v>1422</v>
      </c>
      <c r="G123" s="209" t="s">
        <v>215</v>
      </c>
      <c r="H123" s="210">
        <v>3</v>
      </c>
      <c r="I123" s="211"/>
      <c r="J123" s="212">
        <f>ROUND(I123*H123,2)</f>
        <v>0</v>
      </c>
      <c r="K123" s="208" t="s">
        <v>144</v>
      </c>
      <c r="L123" s="46"/>
      <c r="M123" s="213" t="s">
        <v>19</v>
      </c>
      <c r="N123" s="214" t="s">
        <v>41</v>
      </c>
      <c r="O123" s="86"/>
      <c r="P123" s="215">
        <f>O123*H123</f>
        <v>0</v>
      </c>
      <c r="Q123" s="215">
        <v>0.041320000000000003</v>
      </c>
      <c r="R123" s="215">
        <f>Q123*H123</f>
        <v>0.12396000000000002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269</v>
      </c>
      <c r="AT123" s="217" t="s">
        <v>140</v>
      </c>
      <c r="AU123" s="217" t="s">
        <v>146</v>
      </c>
      <c r="AY123" s="19" t="s">
        <v>137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146</v>
      </c>
      <c r="BK123" s="218">
        <f>ROUND(I123*H123,2)</f>
        <v>0</v>
      </c>
      <c r="BL123" s="19" t="s">
        <v>269</v>
      </c>
      <c r="BM123" s="217" t="s">
        <v>1423</v>
      </c>
    </row>
    <row r="124" s="2" customFormat="1">
      <c r="A124" s="40"/>
      <c r="B124" s="41"/>
      <c r="C124" s="42"/>
      <c r="D124" s="219" t="s">
        <v>148</v>
      </c>
      <c r="E124" s="42"/>
      <c r="F124" s="220" t="s">
        <v>1424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148</v>
      </c>
      <c r="AU124" s="19" t="s">
        <v>146</v>
      </c>
    </row>
    <row r="125" s="2" customFormat="1">
      <c r="A125" s="40"/>
      <c r="B125" s="41"/>
      <c r="C125" s="42"/>
      <c r="D125" s="224" t="s">
        <v>150</v>
      </c>
      <c r="E125" s="42"/>
      <c r="F125" s="225" t="s">
        <v>1425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146</v>
      </c>
    </row>
    <row r="126" s="13" customFormat="1">
      <c r="A126" s="13"/>
      <c r="B126" s="226"/>
      <c r="C126" s="227"/>
      <c r="D126" s="219" t="s">
        <v>152</v>
      </c>
      <c r="E126" s="228" t="s">
        <v>19</v>
      </c>
      <c r="F126" s="229" t="s">
        <v>1426</v>
      </c>
      <c r="G126" s="227"/>
      <c r="H126" s="230">
        <v>3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152</v>
      </c>
      <c r="AU126" s="236" t="s">
        <v>146</v>
      </c>
      <c r="AV126" s="13" t="s">
        <v>146</v>
      </c>
      <c r="AW126" s="13" t="s">
        <v>31</v>
      </c>
      <c r="AX126" s="13" t="s">
        <v>77</v>
      </c>
      <c r="AY126" s="236" t="s">
        <v>137</v>
      </c>
    </row>
    <row r="127" s="2" customFormat="1" ht="21.75" customHeight="1">
      <c r="A127" s="40"/>
      <c r="B127" s="41"/>
      <c r="C127" s="206" t="s">
        <v>8</v>
      </c>
      <c r="D127" s="206" t="s">
        <v>140</v>
      </c>
      <c r="E127" s="207" t="s">
        <v>1427</v>
      </c>
      <c r="F127" s="208" t="s">
        <v>1428</v>
      </c>
      <c r="G127" s="209" t="s">
        <v>215</v>
      </c>
      <c r="H127" s="210">
        <v>1</v>
      </c>
      <c r="I127" s="211"/>
      <c r="J127" s="212">
        <f>ROUND(I127*H127,2)</f>
        <v>0</v>
      </c>
      <c r="K127" s="208" t="s">
        <v>144</v>
      </c>
      <c r="L127" s="46"/>
      <c r="M127" s="213" t="s">
        <v>19</v>
      </c>
      <c r="N127" s="214" t="s">
        <v>41</v>
      </c>
      <c r="O127" s="86"/>
      <c r="P127" s="215">
        <f>O127*H127</f>
        <v>0</v>
      </c>
      <c r="Q127" s="215">
        <v>0.034540000000000001</v>
      </c>
      <c r="R127" s="215">
        <f>Q127*H127</f>
        <v>0.034540000000000001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269</v>
      </c>
      <c r="AT127" s="217" t="s">
        <v>140</v>
      </c>
      <c r="AU127" s="217" t="s">
        <v>146</v>
      </c>
      <c r="AY127" s="19" t="s">
        <v>137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146</v>
      </c>
      <c r="BK127" s="218">
        <f>ROUND(I127*H127,2)</f>
        <v>0</v>
      </c>
      <c r="BL127" s="19" t="s">
        <v>269</v>
      </c>
      <c r="BM127" s="217" t="s">
        <v>1429</v>
      </c>
    </row>
    <row r="128" s="2" customFormat="1">
      <c r="A128" s="40"/>
      <c r="B128" s="41"/>
      <c r="C128" s="42"/>
      <c r="D128" s="219" t="s">
        <v>148</v>
      </c>
      <c r="E128" s="42"/>
      <c r="F128" s="220" t="s">
        <v>1430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148</v>
      </c>
      <c r="AU128" s="19" t="s">
        <v>146</v>
      </c>
    </row>
    <row r="129" s="2" customFormat="1">
      <c r="A129" s="40"/>
      <c r="B129" s="41"/>
      <c r="C129" s="42"/>
      <c r="D129" s="224" t="s">
        <v>150</v>
      </c>
      <c r="E129" s="42"/>
      <c r="F129" s="225" t="s">
        <v>1431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150</v>
      </c>
      <c r="AU129" s="19" t="s">
        <v>146</v>
      </c>
    </row>
    <row r="130" s="13" customFormat="1">
      <c r="A130" s="13"/>
      <c r="B130" s="226"/>
      <c r="C130" s="227"/>
      <c r="D130" s="219" t="s">
        <v>152</v>
      </c>
      <c r="E130" s="228" t="s">
        <v>19</v>
      </c>
      <c r="F130" s="229" t="s">
        <v>1432</v>
      </c>
      <c r="G130" s="227"/>
      <c r="H130" s="230">
        <v>1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152</v>
      </c>
      <c r="AU130" s="236" t="s">
        <v>146</v>
      </c>
      <c r="AV130" s="13" t="s">
        <v>146</v>
      </c>
      <c r="AW130" s="13" t="s">
        <v>31</v>
      </c>
      <c r="AX130" s="13" t="s">
        <v>77</v>
      </c>
      <c r="AY130" s="236" t="s">
        <v>137</v>
      </c>
    </row>
    <row r="131" s="2" customFormat="1" ht="21.75" customHeight="1">
      <c r="A131" s="40"/>
      <c r="B131" s="41"/>
      <c r="C131" s="206" t="s">
        <v>242</v>
      </c>
      <c r="D131" s="206" t="s">
        <v>140</v>
      </c>
      <c r="E131" s="207" t="s">
        <v>1433</v>
      </c>
      <c r="F131" s="208" t="s">
        <v>1434</v>
      </c>
      <c r="G131" s="209" t="s">
        <v>215</v>
      </c>
      <c r="H131" s="210">
        <v>3</v>
      </c>
      <c r="I131" s="211"/>
      <c r="J131" s="212">
        <f>ROUND(I131*H131,2)</f>
        <v>0</v>
      </c>
      <c r="K131" s="208" t="s">
        <v>144</v>
      </c>
      <c r="L131" s="46"/>
      <c r="M131" s="213" t="s">
        <v>19</v>
      </c>
      <c r="N131" s="214" t="s">
        <v>41</v>
      </c>
      <c r="O131" s="86"/>
      <c r="P131" s="215">
        <f>O131*H131</f>
        <v>0</v>
      </c>
      <c r="Q131" s="215">
        <v>0.069159999999999999</v>
      </c>
      <c r="R131" s="215">
        <f>Q131*H131</f>
        <v>0.20748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269</v>
      </c>
      <c r="AT131" s="217" t="s">
        <v>140</v>
      </c>
      <c r="AU131" s="217" t="s">
        <v>146</v>
      </c>
      <c r="AY131" s="19" t="s">
        <v>137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146</v>
      </c>
      <c r="BK131" s="218">
        <f>ROUND(I131*H131,2)</f>
        <v>0</v>
      </c>
      <c r="BL131" s="19" t="s">
        <v>269</v>
      </c>
      <c r="BM131" s="217" t="s">
        <v>1435</v>
      </c>
    </row>
    <row r="132" s="2" customFormat="1">
      <c r="A132" s="40"/>
      <c r="B132" s="41"/>
      <c r="C132" s="42"/>
      <c r="D132" s="219" t="s">
        <v>148</v>
      </c>
      <c r="E132" s="42"/>
      <c r="F132" s="220" t="s">
        <v>1436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148</v>
      </c>
      <c r="AU132" s="19" t="s">
        <v>146</v>
      </c>
    </row>
    <row r="133" s="2" customFormat="1">
      <c r="A133" s="40"/>
      <c r="B133" s="41"/>
      <c r="C133" s="42"/>
      <c r="D133" s="224" t="s">
        <v>150</v>
      </c>
      <c r="E133" s="42"/>
      <c r="F133" s="225" t="s">
        <v>1437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150</v>
      </c>
      <c r="AU133" s="19" t="s">
        <v>146</v>
      </c>
    </row>
    <row r="134" s="13" customFormat="1">
      <c r="A134" s="13"/>
      <c r="B134" s="226"/>
      <c r="C134" s="227"/>
      <c r="D134" s="219" t="s">
        <v>152</v>
      </c>
      <c r="E134" s="228" t="s">
        <v>19</v>
      </c>
      <c r="F134" s="229" t="s">
        <v>1438</v>
      </c>
      <c r="G134" s="227"/>
      <c r="H134" s="230">
        <v>3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152</v>
      </c>
      <c r="AU134" s="236" t="s">
        <v>146</v>
      </c>
      <c r="AV134" s="13" t="s">
        <v>146</v>
      </c>
      <c r="AW134" s="13" t="s">
        <v>31</v>
      </c>
      <c r="AX134" s="13" t="s">
        <v>77</v>
      </c>
      <c r="AY134" s="236" t="s">
        <v>137</v>
      </c>
    </row>
    <row r="135" s="2" customFormat="1" ht="16.5" customHeight="1">
      <c r="A135" s="40"/>
      <c r="B135" s="41"/>
      <c r="C135" s="206" t="s">
        <v>255</v>
      </c>
      <c r="D135" s="206" t="s">
        <v>140</v>
      </c>
      <c r="E135" s="207" t="s">
        <v>1439</v>
      </c>
      <c r="F135" s="208" t="s">
        <v>1440</v>
      </c>
      <c r="G135" s="209" t="s">
        <v>215</v>
      </c>
      <c r="H135" s="210">
        <v>1</v>
      </c>
      <c r="I135" s="211"/>
      <c r="J135" s="212">
        <f>ROUND(I135*H135,2)</f>
        <v>0</v>
      </c>
      <c r="K135" s="208" t="s">
        <v>144</v>
      </c>
      <c r="L135" s="46"/>
      <c r="M135" s="213" t="s">
        <v>19</v>
      </c>
      <c r="N135" s="214" t="s">
        <v>41</v>
      </c>
      <c r="O135" s="86"/>
      <c r="P135" s="215">
        <f>O135*H135</f>
        <v>0</v>
      </c>
      <c r="Q135" s="215">
        <v>0.0149</v>
      </c>
      <c r="R135" s="215">
        <f>Q135*H135</f>
        <v>0.0149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269</v>
      </c>
      <c r="AT135" s="217" t="s">
        <v>140</v>
      </c>
      <c r="AU135" s="217" t="s">
        <v>146</v>
      </c>
      <c r="AY135" s="19" t="s">
        <v>137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146</v>
      </c>
      <c r="BK135" s="218">
        <f>ROUND(I135*H135,2)</f>
        <v>0</v>
      </c>
      <c r="BL135" s="19" t="s">
        <v>269</v>
      </c>
      <c r="BM135" s="217" t="s">
        <v>1441</v>
      </c>
    </row>
    <row r="136" s="2" customFormat="1">
      <c r="A136" s="40"/>
      <c r="B136" s="41"/>
      <c r="C136" s="42"/>
      <c r="D136" s="219" t="s">
        <v>148</v>
      </c>
      <c r="E136" s="42"/>
      <c r="F136" s="220" t="s">
        <v>1442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148</v>
      </c>
      <c r="AU136" s="19" t="s">
        <v>146</v>
      </c>
    </row>
    <row r="137" s="2" customFormat="1">
      <c r="A137" s="40"/>
      <c r="B137" s="41"/>
      <c r="C137" s="42"/>
      <c r="D137" s="224" t="s">
        <v>150</v>
      </c>
      <c r="E137" s="42"/>
      <c r="F137" s="225" t="s">
        <v>1443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150</v>
      </c>
      <c r="AU137" s="19" t="s">
        <v>146</v>
      </c>
    </row>
    <row r="138" s="13" customFormat="1">
      <c r="A138" s="13"/>
      <c r="B138" s="226"/>
      <c r="C138" s="227"/>
      <c r="D138" s="219" t="s">
        <v>152</v>
      </c>
      <c r="E138" s="228" t="s">
        <v>19</v>
      </c>
      <c r="F138" s="229" t="s">
        <v>1444</v>
      </c>
      <c r="G138" s="227"/>
      <c r="H138" s="230">
        <v>1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152</v>
      </c>
      <c r="AU138" s="236" t="s">
        <v>146</v>
      </c>
      <c r="AV138" s="13" t="s">
        <v>146</v>
      </c>
      <c r="AW138" s="13" t="s">
        <v>31</v>
      </c>
      <c r="AX138" s="13" t="s">
        <v>77</v>
      </c>
      <c r="AY138" s="236" t="s">
        <v>137</v>
      </c>
    </row>
    <row r="139" s="2" customFormat="1" ht="16.5" customHeight="1">
      <c r="A139" s="40"/>
      <c r="B139" s="41"/>
      <c r="C139" s="206" t="s">
        <v>262</v>
      </c>
      <c r="D139" s="206" t="s">
        <v>140</v>
      </c>
      <c r="E139" s="207" t="s">
        <v>1445</v>
      </c>
      <c r="F139" s="208" t="s">
        <v>1446</v>
      </c>
      <c r="G139" s="209" t="s">
        <v>336</v>
      </c>
      <c r="H139" s="210">
        <v>0.41799999999999998</v>
      </c>
      <c r="I139" s="211"/>
      <c r="J139" s="212">
        <f>ROUND(I139*H139,2)</f>
        <v>0</v>
      </c>
      <c r="K139" s="208" t="s">
        <v>144</v>
      </c>
      <c r="L139" s="46"/>
      <c r="M139" s="213" t="s">
        <v>19</v>
      </c>
      <c r="N139" s="214" t="s">
        <v>41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269</v>
      </c>
      <c r="AT139" s="217" t="s">
        <v>140</v>
      </c>
      <c r="AU139" s="217" t="s">
        <v>146</v>
      </c>
      <c r="AY139" s="19" t="s">
        <v>137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146</v>
      </c>
      <c r="BK139" s="218">
        <f>ROUND(I139*H139,2)</f>
        <v>0</v>
      </c>
      <c r="BL139" s="19" t="s">
        <v>269</v>
      </c>
      <c r="BM139" s="217" t="s">
        <v>1447</v>
      </c>
    </row>
    <row r="140" s="2" customFormat="1">
      <c r="A140" s="40"/>
      <c r="B140" s="41"/>
      <c r="C140" s="42"/>
      <c r="D140" s="219" t="s">
        <v>148</v>
      </c>
      <c r="E140" s="42"/>
      <c r="F140" s="220" t="s">
        <v>1448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148</v>
      </c>
      <c r="AU140" s="19" t="s">
        <v>146</v>
      </c>
    </row>
    <row r="141" s="2" customFormat="1">
      <c r="A141" s="40"/>
      <c r="B141" s="41"/>
      <c r="C141" s="42"/>
      <c r="D141" s="224" t="s">
        <v>150</v>
      </c>
      <c r="E141" s="42"/>
      <c r="F141" s="225" t="s">
        <v>1449</v>
      </c>
      <c r="G141" s="42"/>
      <c r="H141" s="42"/>
      <c r="I141" s="221"/>
      <c r="J141" s="42"/>
      <c r="K141" s="42"/>
      <c r="L141" s="46"/>
      <c r="M141" s="258"/>
      <c r="N141" s="259"/>
      <c r="O141" s="260"/>
      <c r="P141" s="260"/>
      <c r="Q141" s="260"/>
      <c r="R141" s="260"/>
      <c r="S141" s="260"/>
      <c r="T141" s="261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150</v>
      </c>
      <c r="AU141" s="19" t="s">
        <v>146</v>
      </c>
    </row>
    <row r="142" s="2" customFormat="1" ht="6.96" customHeight="1">
      <c r="A142" s="40"/>
      <c r="B142" s="61"/>
      <c r="C142" s="62"/>
      <c r="D142" s="62"/>
      <c r="E142" s="62"/>
      <c r="F142" s="62"/>
      <c r="G142" s="62"/>
      <c r="H142" s="62"/>
      <c r="I142" s="62"/>
      <c r="J142" s="62"/>
      <c r="K142" s="62"/>
      <c r="L142" s="46"/>
      <c r="M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</sheetData>
  <sheetProtection sheet="1" autoFilter="0" formatColumns="0" formatRows="0" objects="1" scenarios="1" spinCount="100000" saltValue="R4Q/KrRDSwciWDbvidLJb1Adehi29bh/esy1YUX7/7WRS54RhILVUQkIKLrjYqaU9GRLwHOdQo7ZqCd3zjTP2A==" hashValue="XA/iLsg2+EOLSpmfWjlcBOG7hRiixgdCDSpKiVkaF1VwsYFd0p0lsW9OiFf+4gcuhug0maZfkZHXXvIkPiqSDw==" algorithmName="SHA-512" password="CC35"/>
  <autoFilter ref="C82:K14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733222302"/>
    <hyperlink ref="F92" r:id="rId2" display="https://podminky.urs.cz/item/CS_URS_2024_01/733222304"/>
    <hyperlink ref="F96" r:id="rId3" display="https://podminky.urs.cz/item/CS_URS_2024_01/998733121"/>
    <hyperlink ref="F100" r:id="rId4" display="https://podminky.urs.cz/item/CS_URS_2024_01/734211112"/>
    <hyperlink ref="F104" r:id="rId5" display="https://podminky.urs.cz/item/CS_URS_2024_01/734211118"/>
    <hyperlink ref="F107" r:id="rId6" display="https://podminky.urs.cz/item/CS_URS_2024_01/734271143"/>
    <hyperlink ref="F111" r:id="rId7" display="https://podminky.urs.cz/item/CS_URS_2024_01/734291122"/>
    <hyperlink ref="F114" r:id="rId8" display="https://podminky.urs.cz/item/CS_URS_2024_01/734291248"/>
    <hyperlink ref="F117" r:id="rId9" display="https://podminky.urs.cz/item/CS_URS_2024_01/998734121"/>
    <hyperlink ref="F121" r:id="rId10" display="https://podminky.urs.cz/item/CS_URS_2024_01/735152578"/>
    <hyperlink ref="F125" r:id="rId11" display="https://podminky.urs.cz/item/CS_URS_2024_01/735152579"/>
    <hyperlink ref="F129" r:id="rId12" display="https://podminky.urs.cz/item/CS_URS_2024_01/735152593"/>
    <hyperlink ref="F133" r:id="rId13" display="https://podminky.urs.cz/item/CS_URS_2024_01/735152679"/>
    <hyperlink ref="F137" r:id="rId14" display="https://podminky.urs.cz/item/CS_URS_2024_01/735160143"/>
    <hyperlink ref="F141" r:id="rId15" display="https://podminky.urs.cz/item/CS_URS_2024_01/998735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103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bytu budovy Salavice č.p. 47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1450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29. 4. 2024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ROUND((SUM(BE88:BE508)),  2)</f>
        <v>0</v>
      </c>
      <c r="G33" s="40"/>
      <c r="H33" s="40"/>
      <c r="I33" s="150">
        <v>0.20999999999999999</v>
      </c>
      <c r="J33" s="149">
        <f>ROUND(((SUM(BE88:BE508))*I33),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ROUND((SUM(BF88:BF508)),  2)</f>
        <v>0</v>
      </c>
      <c r="G34" s="40"/>
      <c r="H34" s="40"/>
      <c r="I34" s="150">
        <v>0.12</v>
      </c>
      <c r="J34" s="149">
        <f>ROUND(((SUM(BF88:BF508))*I34),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ROUND((SUM(BG88:BG508)),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ROUND((SUM(BH88:BH508)),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ROUND((SUM(BI88:BI508)),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bytu budovy Salavice č.p. 47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401 -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29. 4. 2024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498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113</v>
      </c>
      <c r="E62" s="176"/>
      <c r="F62" s="176"/>
      <c r="G62" s="176"/>
      <c r="H62" s="176"/>
      <c r="I62" s="176"/>
      <c r="J62" s="177">
        <f>J142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114</v>
      </c>
      <c r="E63" s="170"/>
      <c r="F63" s="170"/>
      <c r="G63" s="170"/>
      <c r="H63" s="170"/>
      <c r="I63" s="170"/>
      <c r="J63" s="171">
        <f>J146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117</v>
      </c>
      <c r="E64" s="176"/>
      <c r="F64" s="176"/>
      <c r="G64" s="176"/>
      <c r="H64" s="176"/>
      <c r="I64" s="176"/>
      <c r="J64" s="177">
        <f>J147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1451</v>
      </c>
      <c r="E65" s="170"/>
      <c r="F65" s="170"/>
      <c r="G65" s="170"/>
      <c r="H65" s="170"/>
      <c r="I65" s="170"/>
      <c r="J65" s="171">
        <f>J479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1452</v>
      </c>
      <c r="E66" s="176"/>
      <c r="F66" s="176"/>
      <c r="G66" s="176"/>
      <c r="H66" s="176"/>
      <c r="I66" s="176"/>
      <c r="J66" s="177">
        <f>J480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1453</v>
      </c>
      <c r="E67" s="176"/>
      <c r="F67" s="176"/>
      <c r="G67" s="176"/>
      <c r="H67" s="176"/>
      <c r="I67" s="176"/>
      <c r="J67" s="177">
        <f>J487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1454</v>
      </c>
      <c r="E68" s="170"/>
      <c r="F68" s="170"/>
      <c r="G68" s="170"/>
      <c r="H68" s="170"/>
      <c r="I68" s="170"/>
      <c r="J68" s="171">
        <f>J496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122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Oprava bytu budovy Salavice č.p. 47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104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401 - elektroinstalace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 xml:space="preserve"> </v>
      </c>
      <c r="G82" s="42"/>
      <c r="H82" s="42"/>
      <c r="I82" s="34" t="s">
        <v>23</v>
      </c>
      <c r="J82" s="74" t="str">
        <f>IF(J12="","",J12)</f>
        <v>29. 4. 2024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 xml:space="preserve"> </v>
      </c>
      <c r="G84" s="42"/>
      <c r="H84" s="42"/>
      <c r="I84" s="34" t="s">
        <v>30</v>
      </c>
      <c r="J84" s="38" t="str">
        <f>E21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28</v>
      </c>
      <c r="D85" s="42"/>
      <c r="E85" s="42"/>
      <c r="F85" s="29" t="str">
        <f>IF(E18="","",E18)</f>
        <v>Vyplň údaj</v>
      </c>
      <c r="G85" s="42"/>
      <c r="H85" s="42"/>
      <c r="I85" s="34" t="s">
        <v>32</v>
      </c>
      <c r="J85" s="38" t="str">
        <f>E24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123</v>
      </c>
      <c r="D87" s="182" t="s">
        <v>54</v>
      </c>
      <c r="E87" s="182" t="s">
        <v>50</v>
      </c>
      <c r="F87" s="182" t="s">
        <v>51</v>
      </c>
      <c r="G87" s="182" t="s">
        <v>124</v>
      </c>
      <c r="H87" s="182" t="s">
        <v>125</v>
      </c>
      <c r="I87" s="182" t="s">
        <v>126</v>
      </c>
      <c r="J87" s="182" t="s">
        <v>108</v>
      </c>
      <c r="K87" s="183" t="s">
        <v>127</v>
      </c>
      <c r="L87" s="184"/>
      <c r="M87" s="94" t="s">
        <v>19</v>
      </c>
      <c r="N87" s="95" t="s">
        <v>39</v>
      </c>
      <c r="O87" s="95" t="s">
        <v>128</v>
      </c>
      <c r="P87" s="95" t="s">
        <v>129</v>
      </c>
      <c r="Q87" s="95" t="s">
        <v>130</v>
      </c>
      <c r="R87" s="95" t="s">
        <v>131</v>
      </c>
      <c r="S87" s="95" t="s">
        <v>132</v>
      </c>
      <c r="T87" s="96" t="s">
        <v>133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134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P89+P146+P479+P496</f>
        <v>0</v>
      </c>
      <c r="Q88" s="98"/>
      <c r="R88" s="187">
        <f>R89+R146+R479+R496</f>
        <v>0.54710780000000003</v>
      </c>
      <c r="S88" s="98"/>
      <c r="T88" s="188">
        <f>T89+T146+T479+T496</f>
        <v>0.00057600000000000001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68</v>
      </c>
      <c r="AU88" s="19" t="s">
        <v>109</v>
      </c>
      <c r="BK88" s="189">
        <f>BK89+BK146+BK479+BK496</f>
        <v>0</v>
      </c>
    </row>
    <row r="89" s="12" customFormat="1" ht="25.92" customHeight="1">
      <c r="A89" s="12"/>
      <c r="B89" s="190"/>
      <c r="C89" s="191"/>
      <c r="D89" s="192" t="s">
        <v>68</v>
      </c>
      <c r="E89" s="193" t="s">
        <v>135</v>
      </c>
      <c r="F89" s="193" t="s">
        <v>136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P90+P142</f>
        <v>0</v>
      </c>
      <c r="Q89" s="198"/>
      <c r="R89" s="199">
        <f>R90+R142</f>
        <v>0.30527250000000006</v>
      </c>
      <c r="S89" s="198"/>
      <c r="T89" s="200">
        <f>T90+T142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77</v>
      </c>
      <c r="AT89" s="202" t="s">
        <v>68</v>
      </c>
      <c r="AU89" s="202" t="s">
        <v>69</v>
      </c>
      <c r="AY89" s="201" t="s">
        <v>137</v>
      </c>
      <c r="BK89" s="203">
        <f>BK90+BK142</f>
        <v>0</v>
      </c>
    </row>
    <row r="90" s="12" customFormat="1" ht="22.8" customHeight="1">
      <c r="A90" s="12"/>
      <c r="B90" s="190"/>
      <c r="C90" s="191"/>
      <c r="D90" s="192" t="s">
        <v>68</v>
      </c>
      <c r="E90" s="204" t="s">
        <v>191</v>
      </c>
      <c r="F90" s="204" t="s">
        <v>538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SUM(P91:P141)</f>
        <v>0</v>
      </c>
      <c r="Q90" s="198"/>
      <c r="R90" s="199">
        <f>SUM(R91:R141)</f>
        <v>0.30527250000000006</v>
      </c>
      <c r="S90" s="198"/>
      <c r="T90" s="200">
        <f>SUM(T91:T141)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77</v>
      </c>
      <c r="AT90" s="202" t="s">
        <v>68</v>
      </c>
      <c r="AU90" s="202" t="s">
        <v>77</v>
      </c>
      <c r="AY90" s="201" t="s">
        <v>137</v>
      </c>
      <c r="BK90" s="203">
        <f>SUM(BK91:BK141)</f>
        <v>0</v>
      </c>
    </row>
    <row r="91" s="2" customFormat="1" ht="16.5" customHeight="1">
      <c r="A91" s="40"/>
      <c r="B91" s="41"/>
      <c r="C91" s="206" t="s">
        <v>77</v>
      </c>
      <c r="D91" s="206" t="s">
        <v>140</v>
      </c>
      <c r="E91" s="207" t="s">
        <v>1455</v>
      </c>
      <c r="F91" s="208" t="s">
        <v>1456</v>
      </c>
      <c r="G91" s="209" t="s">
        <v>143</v>
      </c>
      <c r="H91" s="210">
        <v>2.3250000000000002</v>
      </c>
      <c r="I91" s="211"/>
      <c r="J91" s="212">
        <f>ROUND(I91*H91,2)</f>
        <v>0</v>
      </c>
      <c r="K91" s="208" t="s">
        <v>144</v>
      </c>
      <c r="L91" s="46"/>
      <c r="M91" s="213" t="s">
        <v>19</v>
      </c>
      <c r="N91" s="214" t="s">
        <v>41</v>
      </c>
      <c r="O91" s="86"/>
      <c r="P91" s="215">
        <f>O91*H91</f>
        <v>0</v>
      </c>
      <c r="Q91" s="215">
        <v>0.0373</v>
      </c>
      <c r="R91" s="215">
        <f>Q91*H91</f>
        <v>0.086722500000000008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145</v>
      </c>
      <c r="AT91" s="217" t="s">
        <v>140</v>
      </c>
      <c r="AU91" s="217" t="s">
        <v>146</v>
      </c>
      <c r="AY91" s="19" t="s">
        <v>137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146</v>
      </c>
      <c r="BK91" s="218">
        <f>ROUND(I91*H91,2)</f>
        <v>0</v>
      </c>
      <c r="BL91" s="19" t="s">
        <v>145</v>
      </c>
      <c r="BM91" s="217" t="s">
        <v>1457</v>
      </c>
    </row>
    <row r="92" s="2" customFormat="1">
      <c r="A92" s="40"/>
      <c r="B92" s="41"/>
      <c r="C92" s="42"/>
      <c r="D92" s="219" t="s">
        <v>148</v>
      </c>
      <c r="E92" s="42"/>
      <c r="F92" s="220" t="s">
        <v>1458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148</v>
      </c>
      <c r="AU92" s="19" t="s">
        <v>146</v>
      </c>
    </row>
    <row r="93" s="2" customFormat="1">
      <c r="A93" s="40"/>
      <c r="B93" s="41"/>
      <c r="C93" s="42"/>
      <c r="D93" s="224" t="s">
        <v>150</v>
      </c>
      <c r="E93" s="42"/>
      <c r="F93" s="225" t="s">
        <v>1459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150</v>
      </c>
      <c r="AU93" s="19" t="s">
        <v>146</v>
      </c>
    </row>
    <row r="94" s="13" customFormat="1">
      <c r="A94" s="13"/>
      <c r="B94" s="226"/>
      <c r="C94" s="227"/>
      <c r="D94" s="219" t="s">
        <v>152</v>
      </c>
      <c r="E94" s="228" t="s">
        <v>19</v>
      </c>
      <c r="F94" s="229" t="s">
        <v>1460</v>
      </c>
      <c r="G94" s="227"/>
      <c r="H94" s="230">
        <v>0.29999999999999999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152</v>
      </c>
      <c r="AU94" s="236" t="s">
        <v>146</v>
      </c>
      <c r="AV94" s="13" t="s">
        <v>146</v>
      </c>
      <c r="AW94" s="13" t="s">
        <v>31</v>
      </c>
      <c r="AX94" s="13" t="s">
        <v>69</v>
      </c>
      <c r="AY94" s="236" t="s">
        <v>137</v>
      </c>
    </row>
    <row r="95" s="13" customFormat="1">
      <c r="A95" s="13"/>
      <c r="B95" s="226"/>
      <c r="C95" s="227"/>
      <c r="D95" s="219" t="s">
        <v>152</v>
      </c>
      <c r="E95" s="228" t="s">
        <v>19</v>
      </c>
      <c r="F95" s="229" t="s">
        <v>1461</v>
      </c>
      <c r="G95" s="227"/>
      <c r="H95" s="230">
        <v>0.41399999999999998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152</v>
      </c>
      <c r="AU95" s="236" t="s">
        <v>146</v>
      </c>
      <c r="AV95" s="13" t="s">
        <v>146</v>
      </c>
      <c r="AW95" s="13" t="s">
        <v>31</v>
      </c>
      <c r="AX95" s="13" t="s">
        <v>69</v>
      </c>
      <c r="AY95" s="236" t="s">
        <v>137</v>
      </c>
    </row>
    <row r="96" s="13" customFormat="1">
      <c r="A96" s="13"/>
      <c r="B96" s="226"/>
      <c r="C96" s="227"/>
      <c r="D96" s="219" t="s">
        <v>152</v>
      </c>
      <c r="E96" s="228" t="s">
        <v>19</v>
      </c>
      <c r="F96" s="229" t="s">
        <v>1462</v>
      </c>
      <c r="G96" s="227"/>
      <c r="H96" s="230">
        <v>0.34499999999999997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152</v>
      </c>
      <c r="AU96" s="236" t="s">
        <v>146</v>
      </c>
      <c r="AV96" s="13" t="s">
        <v>146</v>
      </c>
      <c r="AW96" s="13" t="s">
        <v>31</v>
      </c>
      <c r="AX96" s="13" t="s">
        <v>69</v>
      </c>
      <c r="AY96" s="236" t="s">
        <v>137</v>
      </c>
    </row>
    <row r="97" s="13" customFormat="1">
      <c r="A97" s="13"/>
      <c r="B97" s="226"/>
      <c r="C97" s="227"/>
      <c r="D97" s="219" t="s">
        <v>152</v>
      </c>
      <c r="E97" s="228" t="s">
        <v>19</v>
      </c>
      <c r="F97" s="229" t="s">
        <v>1463</v>
      </c>
      <c r="G97" s="227"/>
      <c r="H97" s="230">
        <v>0.186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152</v>
      </c>
      <c r="AU97" s="236" t="s">
        <v>146</v>
      </c>
      <c r="AV97" s="13" t="s">
        <v>146</v>
      </c>
      <c r="AW97" s="13" t="s">
        <v>31</v>
      </c>
      <c r="AX97" s="13" t="s">
        <v>69</v>
      </c>
      <c r="AY97" s="236" t="s">
        <v>137</v>
      </c>
    </row>
    <row r="98" s="13" customFormat="1">
      <c r="A98" s="13"/>
      <c r="B98" s="226"/>
      <c r="C98" s="227"/>
      <c r="D98" s="219" t="s">
        <v>152</v>
      </c>
      <c r="E98" s="228" t="s">
        <v>19</v>
      </c>
      <c r="F98" s="229" t="s">
        <v>1464</v>
      </c>
      <c r="G98" s="227"/>
      <c r="H98" s="230">
        <v>0.126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152</v>
      </c>
      <c r="AU98" s="236" t="s">
        <v>146</v>
      </c>
      <c r="AV98" s="13" t="s">
        <v>146</v>
      </c>
      <c r="AW98" s="13" t="s">
        <v>31</v>
      </c>
      <c r="AX98" s="13" t="s">
        <v>69</v>
      </c>
      <c r="AY98" s="236" t="s">
        <v>137</v>
      </c>
    </row>
    <row r="99" s="13" customFormat="1">
      <c r="A99" s="13"/>
      <c r="B99" s="226"/>
      <c r="C99" s="227"/>
      <c r="D99" s="219" t="s">
        <v>152</v>
      </c>
      <c r="E99" s="228" t="s">
        <v>19</v>
      </c>
      <c r="F99" s="229" t="s">
        <v>1465</v>
      </c>
      <c r="G99" s="227"/>
      <c r="H99" s="230">
        <v>0.32700000000000001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152</v>
      </c>
      <c r="AU99" s="236" t="s">
        <v>146</v>
      </c>
      <c r="AV99" s="13" t="s">
        <v>146</v>
      </c>
      <c r="AW99" s="13" t="s">
        <v>31</v>
      </c>
      <c r="AX99" s="13" t="s">
        <v>69</v>
      </c>
      <c r="AY99" s="236" t="s">
        <v>137</v>
      </c>
    </row>
    <row r="100" s="13" customFormat="1">
      <c r="A100" s="13"/>
      <c r="B100" s="226"/>
      <c r="C100" s="227"/>
      <c r="D100" s="219" t="s">
        <v>152</v>
      </c>
      <c r="E100" s="228" t="s">
        <v>19</v>
      </c>
      <c r="F100" s="229" t="s">
        <v>1466</v>
      </c>
      <c r="G100" s="227"/>
      <c r="H100" s="230">
        <v>0.17399999999999999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152</v>
      </c>
      <c r="AU100" s="236" t="s">
        <v>146</v>
      </c>
      <c r="AV100" s="13" t="s">
        <v>146</v>
      </c>
      <c r="AW100" s="13" t="s">
        <v>31</v>
      </c>
      <c r="AX100" s="13" t="s">
        <v>69</v>
      </c>
      <c r="AY100" s="236" t="s">
        <v>137</v>
      </c>
    </row>
    <row r="101" s="13" customFormat="1">
      <c r="A101" s="13"/>
      <c r="B101" s="226"/>
      <c r="C101" s="227"/>
      <c r="D101" s="219" t="s">
        <v>152</v>
      </c>
      <c r="E101" s="228" t="s">
        <v>19</v>
      </c>
      <c r="F101" s="229" t="s">
        <v>1467</v>
      </c>
      <c r="G101" s="227"/>
      <c r="H101" s="230">
        <v>0.042000000000000003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152</v>
      </c>
      <c r="AU101" s="236" t="s">
        <v>146</v>
      </c>
      <c r="AV101" s="13" t="s">
        <v>146</v>
      </c>
      <c r="AW101" s="13" t="s">
        <v>31</v>
      </c>
      <c r="AX101" s="13" t="s">
        <v>69</v>
      </c>
      <c r="AY101" s="236" t="s">
        <v>137</v>
      </c>
    </row>
    <row r="102" s="13" customFormat="1">
      <c r="A102" s="13"/>
      <c r="B102" s="226"/>
      <c r="C102" s="227"/>
      <c r="D102" s="219" t="s">
        <v>152</v>
      </c>
      <c r="E102" s="228" t="s">
        <v>19</v>
      </c>
      <c r="F102" s="229" t="s">
        <v>1468</v>
      </c>
      <c r="G102" s="227"/>
      <c r="H102" s="230">
        <v>0.053999999999999999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152</v>
      </c>
      <c r="AU102" s="236" t="s">
        <v>146</v>
      </c>
      <c r="AV102" s="13" t="s">
        <v>146</v>
      </c>
      <c r="AW102" s="13" t="s">
        <v>31</v>
      </c>
      <c r="AX102" s="13" t="s">
        <v>69</v>
      </c>
      <c r="AY102" s="236" t="s">
        <v>137</v>
      </c>
    </row>
    <row r="103" s="13" customFormat="1">
      <c r="A103" s="13"/>
      <c r="B103" s="226"/>
      <c r="C103" s="227"/>
      <c r="D103" s="219" t="s">
        <v>152</v>
      </c>
      <c r="E103" s="228" t="s">
        <v>19</v>
      </c>
      <c r="F103" s="229" t="s">
        <v>1469</v>
      </c>
      <c r="G103" s="227"/>
      <c r="H103" s="230">
        <v>0.084000000000000005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152</v>
      </c>
      <c r="AU103" s="236" t="s">
        <v>146</v>
      </c>
      <c r="AV103" s="13" t="s">
        <v>146</v>
      </c>
      <c r="AW103" s="13" t="s">
        <v>31</v>
      </c>
      <c r="AX103" s="13" t="s">
        <v>69</v>
      </c>
      <c r="AY103" s="236" t="s">
        <v>137</v>
      </c>
    </row>
    <row r="104" s="13" customFormat="1">
      <c r="A104" s="13"/>
      <c r="B104" s="226"/>
      <c r="C104" s="227"/>
      <c r="D104" s="219" t="s">
        <v>152</v>
      </c>
      <c r="E104" s="228" t="s">
        <v>19</v>
      </c>
      <c r="F104" s="229" t="s">
        <v>1470</v>
      </c>
      <c r="G104" s="227"/>
      <c r="H104" s="230">
        <v>0.089999999999999997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152</v>
      </c>
      <c r="AU104" s="236" t="s">
        <v>146</v>
      </c>
      <c r="AV104" s="13" t="s">
        <v>146</v>
      </c>
      <c r="AW104" s="13" t="s">
        <v>31</v>
      </c>
      <c r="AX104" s="13" t="s">
        <v>69</v>
      </c>
      <c r="AY104" s="236" t="s">
        <v>137</v>
      </c>
    </row>
    <row r="105" s="13" customFormat="1">
      <c r="A105" s="13"/>
      <c r="B105" s="226"/>
      <c r="C105" s="227"/>
      <c r="D105" s="219" t="s">
        <v>152</v>
      </c>
      <c r="E105" s="228" t="s">
        <v>19</v>
      </c>
      <c r="F105" s="229" t="s">
        <v>1471</v>
      </c>
      <c r="G105" s="227"/>
      <c r="H105" s="230">
        <v>0.099000000000000005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152</v>
      </c>
      <c r="AU105" s="236" t="s">
        <v>146</v>
      </c>
      <c r="AV105" s="13" t="s">
        <v>146</v>
      </c>
      <c r="AW105" s="13" t="s">
        <v>31</v>
      </c>
      <c r="AX105" s="13" t="s">
        <v>69</v>
      </c>
      <c r="AY105" s="236" t="s">
        <v>137</v>
      </c>
    </row>
    <row r="106" s="13" customFormat="1">
      <c r="A106" s="13"/>
      <c r="B106" s="226"/>
      <c r="C106" s="227"/>
      <c r="D106" s="219" t="s">
        <v>152</v>
      </c>
      <c r="E106" s="228" t="s">
        <v>19</v>
      </c>
      <c r="F106" s="229" t="s">
        <v>1472</v>
      </c>
      <c r="G106" s="227"/>
      <c r="H106" s="230">
        <v>0.084000000000000005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152</v>
      </c>
      <c r="AU106" s="236" t="s">
        <v>146</v>
      </c>
      <c r="AV106" s="13" t="s">
        <v>146</v>
      </c>
      <c r="AW106" s="13" t="s">
        <v>31</v>
      </c>
      <c r="AX106" s="13" t="s">
        <v>69</v>
      </c>
      <c r="AY106" s="236" t="s">
        <v>137</v>
      </c>
    </row>
    <row r="107" s="14" customFormat="1">
      <c r="A107" s="14"/>
      <c r="B107" s="237"/>
      <c r="C107" s="238"/>
      <c r="D107" s="219" t="s">
        <v>152</v>
      </c>
      <c r="E107" s="239" t="s">
        <v>19</v>
      </c>
      <c r="F107" s="240" t="s">
        <v>190</v>
      </c>
      <c r="G107" s="238"/>
      <c r="H107" s="241">
        <v>2.3250000000000002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152</v>
      </c>
      <c r="AU107" s="247" t="s">
        <v>146</v>
      </c>
      <c r="AV107" s="14" t="s">
        <v>145</v>
      </c>
      <c r="AW107" s="14" t="s">
        <v>31</v>
      </c>
      <c r="AX107" s="14" t="s">
        <v>77</v>
      </c>
      <c r="AY107" s="247" t="s">
        <v>137</v>
      </c>
    </row>
    <row r="108" s="2" customFormat="1" ht="16.5" customHeight="1">
      <c r="A108" s="40"/>
      <c r="B108" s="41"/>
      <c r="C108" s="206" t="s">
        <v>146</v>
      </c>
      <c r="D108" s="206" t="s">
        <v>140</v>
      </c>
      <c r="E108" s="207" t="s">
        <v>1473</v>
      </c>
      <c r="F108" s="208" t="s">
        <v>1474</v>
      </c>
      <c r="G108" s="209" t="s">
        <v>143</v>
      </c>
      <c r="H108" s="210">
        <v>2.3250000000000002</v>
      </c>
      <c r="I108" s="211"/>
      <c r="J108" s="212">
        <f>ROUND(I108*H108,2)</f>
        <v>0</v>
      </c>
      <c r="K108" s="208" t="s">
        <v>144</v>
      </c>
      <c r="L108" s="46"/>
      <c r="M108" s="213" t="s">
        <v>19</v>
      </c>
      <c r="N108" s="214" t="s">
        <v>41</v>
      </c>
      <c r="O108" s="86"/>
      <c r="P108" s="215">
        <f>O108*H108</f>
        <v>0</v>
      </c>
      <c r="Q108" s="215">
        <v>0.056000000000000001</v>
      </c>
      <c r="R108" s="215">
        <f>Q108*H108</f>
        <v>0.13020000000000001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145</v>
      </c>
      <c r="AT108" s="217" t="s">
        <v>140</v>
      </c>
      <c r="AU108" s="217" t="s">
        <v>146</v>
      </c>
      <c r="AY108" s="19" t="s">
        <v>137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146</v>
      </c>
      <c r="BK108" s="218">
        <f>ROUND(I108*H108,2)</f>
        <v>0</v>
      </c>
      <c r="BL108" s="19" t="s">
        <v>145</v>
      </c>
      <c r="BM108" s="217" t="s">
        <v>1475</v>
      </c>
    </row>
    <row r="109" s="2" customFormat="1">
      <c r="A109" s="40"/>
      <c r="B109" s="41"/>
      <c r="C109" s="42"/>
      <c r="D109" s="219" t="s">
        <v>148</v>
      </c>
      <c r="E109" s="42"/>
      <c r="F109" s="220" t="s">
        <v>1476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148</v>
      </c>
      <c r="AU109" s="19" t="s">
        <v>146</v>
      </c>
    </row>
    <row r="110" s="2" customFormat="1">
      <c r="A110" s="40"/>
      <c r="B110" s="41"/>
      <c r="C110" s="42"/>
      <c r="D110" s="224" t="s">
        <v>150</v>
      </c>
      <c r="E110" s="42"/>
      <c r="F110" s="225" t="s">
        <v>1477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150</v>
      </c>
      <c r="AU110" s="19" t="s">
        <v>146</v>
      </c>
    </row>
    <row r="111" s="13" customFormat="1">
      <c r="A111" s="13"/>
      <c r="B111" s="226"/>
      <c r="C111" s="227"/>
      <c r="D111" s="219" t="s">
        <v>152</v>
      </c>
      <c r="E111" s="228" t="s">
        <v>19</v>
      </c>
      <c r="F111" s="229" t="s">
        <v>1460</v>
      </c>
      <c r="G111" s="227"/>
      <c r="H111" s="230">
        <v>0.29999999999999999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152</v>
      </c>
      <c r="AU111" s="236" t="s">
        <v>146</v>
      </c>
      <c r="AV111" s="13" t="s">
        <v>146</v>
      </c>
      <c r="AW111" s="13" t="s">
        <v>31</v>
      </c>
      <c r="AX111" s="13" t="s">
        <v>69</v>
      </c>
      <c r="AY111" s="236" t="s">
        <v>137</v>
      </c>
    </row>
    <row r="112" s="13" customFormat="1">
      <c r="A112" s="13"/>
      <c r="B112" s="226"/>
      <c r="C112" s="227"/>
      <c r="D112" s="219" t="s">
        <v>152</v>
      </c>
      <c r="E112" s="228" t="s">
        <v>19</v>
      </c>
      <c r="F112" s="229" t="s">
        <v>1461</v>
      </c>
      <c r="G112" s="227"/>
      <c r="H112" s="230">
        <v>0.41399999999999998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152</v>
      </c>
      <c r="AU112" s="236" t="s">
        <v>146</v>
      </c>
      <c r="AV112" s="13" t="s">
        <v>146</v>
      </c>
      <c r="AW112" s="13" t="s">
        <v>31</v>
      </c>
      <c r="AX112" s="13" t="s">
        <v>69</v>
      </c>
      <c r="AY112" s="236" t="s">
        <v>137</v>
      </c>
    </row>
    <row r="113" s="13" customFormat="1">
      <c r="A113" s="13"/>
      <c r="B113" s="226"/>
      <c r="C113" s="227"/>
      <c r="D113" s="219" t="s">
        <v>152</v>
      </c>
      <c r="E113" s="228" t="s">
        <v>19</v>
      </c>
      <c r="F113" s="229" t="s">
        <v>1462</v>
      </c>
      <c r="G113" s="227"/>
      <c r="H113" s="230">
        <v>0.34499999999999997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152</v>
      </c>
      <c r="AU113" s="236" t="s">
        <v>146</v>
      </c>
      <c r="AV113" s="13" t="s">
        <v>146</v>
      </c>
      <c r="AW113" s="13" t="s">
        <v>31</v>
      </c>
      <c r="AX113" s="13" t="s">
        <v>69</v>
      </c>
      <c r="AY113" s="236" t="s">
        <v>137</v>
      </c>
    </row>
    <row r="114" s="13" customFormat="1">
      <c r="A114" s="13"/>
      <c r="B114" s="226"/>
      <c r="C114" s="227"/>
      <c r="D114" s="219" t="s">
        <v>152</v>
      </c>
      <c r="E114" s="228" t="s">
        <v>19</v>
      </c>
      <c r="F114" s="229" t="s">
        <v>1463</v>
      </c>
      <c r="G114" s="227"/>
      <c r="H114" s="230">
        <v>0.186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152</v>
      </c>
      <c r="AU114" s="236" t="s">
        <v>146</v>
      </c>
      <c r="AV114" s="13" t="s">
        <v>146</v>
      </c>
      <c r="AW114" s="13" t="s">
        <v>31</v>
      </c>
      <c r="AX114" s="13" t="s">
        <v>69</v>
      </c>
      <c r="AY114" s="236" t="s">
        <v>137</v>
      </c>
    </row>
    <row r="115" s="13" customFormat="1">
      <c r="A115" s="13"/>
      <c r="B115" s="226"/>
      <c r="C115" s="227"/>
      <c r="D115" s="219" t="s">
        <v>152</v>
      </c>
      <c r="E115" s="228" t="s">
        <v>19</v>
      </c>
      <c r="F115" s="229" t="s">
        <v>1464</v>
      </c>
      <c r="G115" s="227"/>
      <c r="H115" s="230">
        <v>0.126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152</v>
      </c>
      <c r="AU115" s="236" t="s">
        <v>146</v>
      </c>
      <c r="AV115" s="13" t="s">
        <v>146</v>
      </c>
      <c r="AW115" s="13" t="s">
        <v>31</v>
      </c>
      <c r="AX115" s="13" t="s">
        <v>69</v>
      </c>
      <c r="AY115" s="236" t="s">
        <v>137</v>
      </c>
    </row>
    <row r="116" s="13" customFormat="1">
      <c r="A116" s="13"/>
      <c r="B116" s="226"/>
      <c r="C116" s="227"/>
      <c r="D116" s="219" t="s">
        <v>152</v>
      </c>
      <c r="E116" s="228" t="s">
        <v>19</v>
      </c>
      <c r="F116" s="229" t="s">
        <v>1465</v>
      </c>
      <c r="G116" s="227"/>
      <c r="H116" s="230">
        <v>0.32700000000000001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152</v>
      </c>
      <c r="AU116" s="236" t="s">
        <v>146</v>
      </c>
      <c r="AV116" s="13" t="s">
        <v>146</v>
      </c>
      <c r="AW116" s="13" t="s">
        <v>31</v>
      </c>
      <c r="AX116" s="13" t="s">
        <v>69</v>
      </c>
      <c r="AY116" s="236" t="s">
        <v>137</v>
      </c>
    </row>
    <row r="117" s="13" customFormat="1">
      <c r="A117" s="13"/>
      <c r="B117" s="226"/>
      <c r="C117" s="227"/>
      <c r="D117" s="219" t="s">
        <v>152</v>
      </c>
      <c r="E117" s="228" t="s">
        <v>19</v>
      </c>
      <c r="F117" s="229" t="s">
        <v>1466</v>
      </c>
      <c r="G117" s="227"/>
      <c r="H117" s="230">
        <v>0.17399999999999999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152</v>
      </c>
      <c r="AU117" s="236" t="s">
        <v>146</v>
      </c>
      <c r="AV117" s="13" t="s">
        <v>146</v>
      </c>
      <c r="AW117" s="13" t="s">
        <v>31</v>
      </c>
      <c r="AX117" s="13" t="s">
        <v>69</v>
      </c>
      <c r="AY117" s="236" t="s">
        <v>137</v>
      </c>
    </row>
    <row r="118" s="13" customFormat="1">
      <c r="A118" s="13"/>
      <c r="B118" s="226"/>
      <c r="C118" s="227"/>
      <c r="D118" s="219" t="s">
        <v>152</v>
      </c>
      <c r="E118" s="228" t="s">
        <v>19</v>
      </c>
      <c r="F118" s="229" t="s">
        <v>1467</v>
      </c>
      <c r="G118" s="227"/>
      <c r="H118" s="230">
        <v>0.042000000000000003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152</v>
      </c>
      <c r="AU118" s="236" t="s">
        <v>146</v>
      </c>
      <c r="AV118" s="13" t="s">
        <v>146</v>
      </c>
      <c r="AW118" s="13" t="s">
        <v>31</v>
      </c>
      <c r="AX118" s="13" t="s">
        <v>69</v>
      </c>
      <c r="AY118" s="236" t="s">
        <v>137</v>
      </c>
    </row>
    <row r="119" s="13" customFormat="1">
      <c r="A119" s="13"/>
      <c r="B119" s="226"/>
      <c r="C119" s="227"/>
      <c r="D119" s="219" t="s">
        <v>152</v>
      </c>
      <c r="E119" s="228" t="s">
        <v>19</v>
      </c>
      <c r="F119" s="229" t="s">
        <v>1468</v>
      </c>
      <c r="G119" s="227"/>
      <c r="H119" s="230">
        <v>0.053999999999999999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152</v>
      </c>
      <c r="AU119" s="236" t="s">
        <v>146</v>
      </c>
      <c r="AV119" s="13" t="s">
        <v>146</v>
      </c>
      <c r="AW119" s="13" t="s">
        <v>31</v>
      </c>
      <c r="AX119" s="13" t="s">
        <v>69</v>
      </c>
      <c r="AY119" s="236" t="s">
        <v>137</v>
      </c>
    </row>
    <row r="120" s="13" customFormat="1">
      <c r="A120" s="13"/>
      <c r="B120" s="226"/>
      <c r="C120" s="227"/>
      <c r="D120" s="219" t="s">
        <v>152</v>
      </c>
      <c r="E120" s="228" t="s">
        <v>19</v>
      </c>
      <c r="F120" s="229" t="s">
        <v>1469</v>
      </c>
      <c r="G120" s="227"/>
      <c r="H120" s="230">
        <v>0.084000000000000005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152</v>
      </c>
      <c r="AU120" s="236" t="s">
        <v>146</v>
      </c>
      <c r="AV120" s="13" t="s">
        <v>146</v>
      </c>
      <c r="AW120" s="13" t="s">
        <v>31</v>
      </c>
      <c r="AX120" s="13" t="s">
        <v>69</v>
      </c>
      <c r="AY120" s="236" t="s">
        <v>137</v>
      </c>
    </row>
    <row r="121" s="13" customFormat="1">
      <c r="A121" s="13"/>
      <c r="B121" s="226"/>
      <c r="C121" s="227"/>
      <c r="D121" s="219" t="s">
        <v>152</v>
      </c>
      <c r="E121" s="228" t="s">
        <v>19</v>
      </c>
      <c r="F121" s="229" t="s">
        <v>1470</v>
      </c>
      <c r="G121" s="227"/>
      <c r="H121" s="230">
        <v>0.089999999999999997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152</v>
      </c>
      <c r="AU121" s="236" t="s">
        <v>146</v>
      </c>
      <c r="AV121" s="13" t="s">
        <v>146</v>
      </c>
      <c r="AW121" s="13" t="s">
        <v>31</v>
      </c>
      <c r="AX121" s="13" t="s">
        <v>69</v>
      </c>
      <c r="AY121" s="236" t="s">
        <v>137</v>
      </c>
    </row>
    <row r="122" s="13" customFormat="1">
      <c r="A122" s="13"/>
      <c r="B122" s="226"/>
      <c r="C122" s="227"/>
      <c r="D122" s="219" t="s">
        <v>152</v>
      </c>
      <c r="E122" s="228" t="s">
        <v>19</v>
      </c>
      <c r="F122" s="229" t="s">
        <v>1471</v>
      </c>
      <c r="G122" s="227"/>
      <c r="H122" s="230">
        <v>0.099000000000000005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152</v>
      </c>
      <c r="AU122" s="236" t="s">
        <v>146</v>
      </c>
      <c r="AV122" s="13" t="s">
        <v>146</v>
      </c>
      <c r="AW122" s="13" t="s">
        <v>31</v>
      </c>
      <c r="AX122" s="13" t="s">
        <v>69</v>
      </c>
      <c r="AY122" s="236" t="s">
        <v>137</v>
      </c>
    </row>
    <row r="123" s="13" customFormat="1">
      <c r="A123" s="13"/>
      <c r="B123" s="226"/>
      <c r="C123" s="227"/>
      <c r="D123" s="219" t="s">
        <v>152</v>
      </c>
      <c r="E123" s="228" t="s">
        <v>19</v>
      </c>
      <c r="F123" s="229" t="s">
        <v>1472</v>
      </c>
      <c r="G123" s="227"/>
      <c r="H123" s="230">
        <v>0.084000000000000005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152</v>
      </c>
      <c r="AU123" s="236" t="s">
        <v>146</v>
      </c>
      <c r="AV123" s="13" t="s">
        <v>146</v>
      </c>
      <c r="AW123" s="13" t="s">
        <v>31</v>
      </c>
      <c r="AX123" s="13" t="s">
        <v>69</v>
      </c>
      <c r="AY123" s="236" t="s">
        <v>137</v>
      </c>
    </row>
    <row r="124" s="14" customFormat="1">
      <c r="A124" s="14"/>
      <c r="B124" s="237"/>
      <c r="C124" s="238"/>
      <c r="D124" s="219" t="s">
        <v>152</v>
      </c>
      <c r="E124" s="239" t="s">
        <v>19</v>
      </c>
      <c r="F124" s="240" t="s">
        <v>190</v>
      </c>
      <c r="G124" s="238"/>
      <c r="H124" s="241">
        <v>2.3250000000000002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152</v>
      </c>
      <c r="AU124" s="247" t="s">
        <v>146</v>
      </c>
      <c r="AV124" s="14" t="s">
        <v>145</v>
      </c>
      <c r="AW124" s="14" t="s">
        <v>31</v>
      </c>
      <c r="AX124" s="14" t="s">
        <v>77</v>
      </c>
      <c r="AY124" s="247" t="s">
        <v>137</v>
      </c>
    </row>
    <row r="125" s="2" customFormat="1" ht="16.5" customHeight="1">
      <c r="A125" s="40"/>
      <c r="B125" s="41"/>
      <c r="C125" s="206" t="s">
        <v>161</v>
      </c>
      <c r="D125" s="206" t="s">
        <v>140</v>
      </c>
      <c r="E125" s="207" t="s">
        <v>1478</v>
      </c>
      <c r="F125" s="208" t="s">
        <v>1479</v>
      </c>
      <c r="G125" s="209" t="s">
        <v>143</v>
      </c>
      <c r="H125" s="210">
        <v>2.3250000000000002</v>
      </c>
      <c r="I125" s="211"/>
      <c r="J125" s="212">
        <f>ROUND(I125*H125,2)</f>
        <v>0</v>
      </c>
      <c r="K125" s="208" t="s">
        <v>144</v>
      </c>
      <c r="L125" s="46"/>
      <c r="M125" s="213" t="s">
        <v>19</v>
      </c>
      <c r="N125" s="214" t="s">
        <v>41</v>
      </c>
      <c r="O125" s="86"/>
      <c r="P125" s="215">
        <f>O125*H125</f>
        <v>0</v>
      </c>
      <c r="Q125" s="215">
        <v>0.037999999999999999</v>
      </c>
      <c r="R125" s="215">
        <f>Q125*H125</f>
        <v>0.088349999999999998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145</v>
      </c>
      <c r="AT125" s="217" t="s">
        <v>140</v>
      </c>
      <c r="AU125" s="217" t="s">
        <v>146</v>
      </c>
      <c r="AY125" s="19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146</v>
      </c>
      <c r="BK125" s="218">
        <f>ROUND(I125*H125,2)</f>
        <v>0</v>
      </c>
      <c r="BL125" s="19" t="s">
        <v>145</v>
      </c>
      <c r="BM125" s="217" t="s">
        <v>1480</v>
      </c>
    </row>
    <row r="126" s="2" customFormat="1">
      <c r="A126" s="40"/>
      <c r="B126" s="41"/>
      <c r="C126" s="42"/>
      <c r="D126" s="219" t="s">
        <v>148</v>
      </c>
      <c r="E126" s="42"/>
      <c r="F126" s="220" t="s">
        <v>1481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148</v>
      </c>
      <c r="AU126" s="19" t="s">
        <v>146</v>
      </c>
    </row>
    <row r="127" s="2" customFormat="1">
      <c r="A127" s="40"/>
      <c r="B127" s="41"/>
      <c r="C127" s="42"/>
      <c r="D127" s="224" t="s">
        <v>150</v>
      </c>
      <c r="E127" s="42"/>
      <c r="F127" s="225" t="s">
        <v>1482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146</v>
      </c>
    </row>
    <row r="128" s="13" customFormat="1">
      <c r="A128" s="13"/>
      <c r="B128" s="226"/>
      <c r="C128" s="227"/>
      <c r="D128" s="219" t="s">
        <v>152</v>
      </c>
      <c r="E128" s="228" t="s">
        <v>19</v>
      </c>
      <c r="F128" s="229" t="s">
        <v>1460</v>
      </c>
      <c r="G128" s="227"/>
      <c r="H128" s="230">
        <v>0.29999999999999999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152</v>
      </c>
      <c r="AU128" s="236" t="s">
        <v>146</v>
      </c>
      <c r="AV128" s="13" t="s">
        <v>146</v>
      </c>
      <c r="AW128" s="13" t="s">
        <v>31</v>
      </c>
      <c r="AX128" s="13" t="s">
        <v>69</v>
      </c>
      <c r="AY128" s="236" t="s">
        <v>137</v>
      </c>
    </row>
    <row r="129" s="13" customFormat="1">
      <c r="A129" s="13"/>
      <c r="B129" s="226"/>
      <c r="C129" s="227"/>
      <c r="D129" s="219" t="s">
        <v>152</v>
      </c>
      <c r="E129" s="228" t="s">
        <v>19</v>
      </c>
      <c r="F129" s="229" t="s">
        <v>1461</v>
      </c>
      <c r="G129" s="227"/>
      <c r="H129" s="230">
        <v>0.41399999999999998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152</v>
      </c>
      <c r="AU129" s="236" t="s">
        <v>146</v>
      </c>
      <c r="AV129" s="13" t="s">
        <v>146</v>
      </c>
      <c r="AW129" s="13" t="s">
        <v>31</v>
      </c>
      <c r="AX129" s="13" t="s">
        <v>69</v>
      </c>
      <c r="AY129" s="236" t="s">
        <v>137</v>
      </c>
    </row>
    <row r="130" s="13" customFormat="1">
      <c r="A130" s="13"/>
      <c r="B130" s="226"/>
      <c r="C130" s="227"/>
      <c r="D130" s="219" t="s">
        <v>152</v>
      </c>
      <c r="E130" s="228" t="s">
        <v>19</v>
      </c>
      <c r="F130" s="229" t="s">
        <v>1462</v>
      </c>
      <c r="G130" s="227"/>
      <c r="H130" s="230">
        <v>0.34499999999999997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152</v>
      </c>
      <c r="AU130" s="236" t="s">
        <v>146</v>
      </c>
      <c r="AV130" s="13" t="s">
        <v>146</v>
      </c>
      <c r="AW130" s="13" t="s">
        <v>31</v>
      </c>
      <c r="AX130" s="13" t="s">
        <v>69</v>
      </c>
      <c r="AY130" s="236" t="s">
        <v>137</v>
      </c>
    </row>
    <row r="131" s="13" customFormat="1">
      <c r="A131" s="13"/>
      <c r="B131" s="226"/>
      <c r="C131" s="227"/>
      <c r="D131" s="219" t="s">
        <v>152</v>
      </c>
      <c r="E131" s="228" t="s">
        <v>19</v>
      </c>
      <c r="F131" s="229" t="s">
        <v>1463</v>
      </c>
      <c r="G131" s="227"/>
      <c r="H131" s="230">
        <v>0.186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152</v>
      </c>
      <c r="AU131" s="236" t="s">
        <v>146</v>
      </c>
      <c r="AV131" s="13" t="s">
        <v>146</v>
      </c>
      <c r="AW131" s="13" t="s">
        <v>31</v>
      </c>
      <c r="AX131" s="13" t="s">
        <v>69</v>
      </c>
      <c r="AY131" s="236" t="s">
        <v>137</v>
      </c>
    </row>
    <row r="132" s="13" customFormat="1">
      <c r="A132" s="13"/>
      <c r="B132" s="226"/>
      <c r="C132" s="227"/>
      <c r="D132" s="219" t="s">
        <v>152</v>
      </c>
      <c r="E132" s="228" t="s">
        <v>19</v>
      </c>
      <c r="F132" s="229" t="s">
        <v>1464</v>
      </c>
      <c r="G132" s="227"/>
      <c r="H132" s="230">
        <v>0.126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152</v>
      </c>
      <c r="AU132" s="236" t="s">
        <v>146</v>
      </c>
      <c r="AV132" s="13" t="s">
        <v>146</v>
      </c>
      <c r="AW132" s="13" t="s">
        <v>31</v>
      </c>
      <c r="AX132" s="13" t="s">
        <v>69</v>
      </c>
      <c r="AY132" s="236" t="s">
        <v>137</v>
      </c>
    </row>
    <row r="133" s="13" customFormat="1">
      <c r="A133" s="13"/>
      <c r="B133" s="226"/>
      <c r="C133" s="227"/>
      <c r="D133" s="219" t="s">
        <v>152</v>
      </c>
      <c r="E133" s="228" t="s">
        <v>19</v>
      </c>
      <c r="F133" s="229" t="s">
        <v>1465</v>
      </c>
      <c r="G133" s="227"/>
      <c r="H133" s="230">
        <v>0.32700000000000001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152</v>
      </c>
      <c r="AU133" s="236" t="s">
        <v>146</v>
      </c>
      <c r="AV133" s="13" t="s">
        <v>146</v>
      </c>
      <c r="AW133" s="13" t="s">
        <v>31</v>
      </c>
      <c r="AX133" s="13" t="s">
        <v>69</v>
      </c>
      <c r="AY133" s="236" t="s">
        <v>137</v>
      </c>
    </row>
    <row r="134" s="13" customFormat="1">
      <c r="A134" s="13"/>
      <c r="B134" s="226"/>
      <c r="C134" s="227"/>
      <c r="D134" s="219" t="s">
        <v>152</v>
      </c>
      <c r="E134" s="228" t="s">
        <v>19</v>
      </c>
      <c r="F134" s="229" t="s">
        <v>1466</v>
      </c>
      <c r="G134" s="227"/>
      <c r="H134" s="230">
        <v>0.17399999999999999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152</v>
      </c>
      <c r="AU134" s="236" t="s">
        <v>146</v>
      </c>
      <c r="AV134" s="13" t="s">
        <v>146</v>
      </c>
      <c r="AW134" s="13" t="s">
        <v>31</v>
      </c>
      <c r="AX134" s="13" t="s">
        <v>69</v>
      </c>
      <c r="AY134" s="236" t="s">
        <v>137</v>
      </c>
    </row>
    <row r="135" s="13" customFormat="1">
      <c r="A135" s="13"/>
      <c r="B135" s="226"/>
      <c r="C135" s="227"/>
      <c r="D135" s="219" t="s">
        <v>152</v>
      </c>
      <c r="E135" s="228" t="s">
        <v>19</v>
      </c>
      <c r="F135" s="229" t="s">
        <v>1467</v>
      </c>
      <c r="G135" s="227"/>
      <c r="H135" s="230">
        <v>0.042000000000000003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152</v>
      </c>
      <c r="AU135" s="236" t="s">
        <v>146</v>
      </c>
      <c r="AV135" s="13" t="s">
        <v>146</v>
      </c>
      <c r="AW135" s="13" t="s">
        <v>31</v>
      </c>
      <c r="AX135" s="13" t="s">
        <v>69</v>
      </c>
      <c r="AY135" s="236" t="s">
        <v>137</v>
      </c>
    </row>
    <row r="136" s="13" customFormat="1">
      <c r="A136" s="13"/>
      <c r="B136" s="226"/>
      <c r="C136" s="227"/>
      <c r="D136" s="219" t="s">
        <v>152</v>
      </c>
      <c r="E136" s="228" t="s">
        <v>19</v>
      </c>
      <c r="F136" s="229" t="s">
        <v>1468</v>
      </c>
      <c r="G136" s="227"/>
      <c r="H136" s="230">
        <v>0.053999999999999999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152</v>
      </c>
      <c r="AU136" s="236" t="s">
        <v>146</v>
      </c>
      <c r="AV136" s="13" t="s">
        <v>146</v>
      </c>
      <c r="AW136" s="13" t="s">
        <v>31</v>
      </c>
      <c r="AX136" s="13" t="s">
        <v>69</v>
      </c>
      <c r="AY136" s="236" t="s">
        <v>137</v>
      </c>
    </row>
    <row r="137" s="13" customFormat="1">
      <c r="A137" s="13"/>
      <c r="B137" s="226"/>
      <c r="C137" s="227"/>
      <c r="D137" s="219" t="s">
        <v>152</v>
      </c>
      <c r="E137" s="228" t="s">
        <v>19</v>
      </c>
      <c r="F137" s="229" t="s">
        <v>1469</v>
      </c>
      <c r="G137" s="227"/>
      <c r="H137" s="230">
        <v>0.084000000000000005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152</v>
      </c>
      <c r="AU137" s="236" t="s">
        <v>146</v>
      </c>
      <c r="AV137" s="13" t="s">
        <v>146</v>
      </c>
      <c r="AW137" s="13" t="s">
        <v>31</v>
      </c>
      <c r="AX137" s="13" t="s">
        <v>69</v>
      </c>
      <c r="AY137" s="236" t="s">
        <v>137</v>
      </c>
    </row>
    <row r="138" s="13" customFormat="1">
      <c r="A138" s="13"/>
      <c r="B138" s="226"/>
      <c r="C138" s="227"/>
      <c r="D138" s="219" t="s">
        <v>152</v>
      </c>
      <c r="E138" s="228" t="s">
        <v>19</v>
      </c>
      <c r="F138" s="229" t="s">
        <v>1470</v>
      </c>
      <c r="G138" s="227"/>
      <c r="H138" s="230">
        <v>0.089999999999999997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152</v>
      </c>
      <c r="AU138" s="236" t="s">
        <v>146</v>
      </c>
      <c r="AV138" s="13" t="s">
        <v>146</v>
      </c>
      <c r="AW138" s="13" t="s">
        <v>31</v>
      </c>
      <c r="AX138" s="13" t="s">
        <v>69</v>
      </c>
      <c r="AY138" s="236" t="s">
        <v>137</v>
      </c>
    </row>
    <row r="139" s="13" customFormat="1">
      <c r="A139" s="13"/>
      <c r="B139" s="226"/>
      <c r="C139" s="227"/>
      <c r="D139" s="219" t="s">
        <v>152</v>
      </c>
      <c r="E139" s="228" t="s">
        <v>19</v>
      </c>
      <c r="F139" s="229" t="s">
        <v>1471</v>
      </c>
      <c r="G139" s="227"/>
      <c r="H139" s="230">
        <v>0.099000000000000005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152</v>
      </c>
      <c r="AU139" s="236" t="s">
        <v>146</v>
      </c>
      <c r="AV139" s="13" t="s">
        <v>146</v>
      </c>
      <c r="AW139" s="13" t="s">
        <v>31</v>
      </c>
      <c r="AX139" s="13" t="s">
        <v>69</v>
      </c>
      <c r="AY139" s="236" t="s">
        <v>137</v>
      </c>
    </row>
    <row r="140" s="13" customFormat="1">
      <c r="A140" s="13"/>
      <c r="B140" s="226"/>
      <c r="C140" s="227"/>
      <c r="D140" s="219" t="s">
        <v>152</v>
      </c>
      <c r="E140" s="228" t="s">
        <v>19</v>
      </c>
      <c r="F140" s="229" t="s">
        <v>1472</v>
      </c>
      <c r="G140" s="227"/>
      <c r="H140" s="230">
        <v>0.084000000000000005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152</v>
      </c>
      <c r="AU140" s="236" t="s">
        <v>146</v>
      </c>
      <c r="AV140" s="13" t="s">
        <v>146</v>
      </c>
      <c r="AW140" s="13" t="s">
        <v>31</v>
      </c>
      <c r="AX140" s="13" t="s">
        <v>69</v>
      </c>
      <c r="AY140" s="236" t="s">
        <v>137</v>
      </c>
    </row>
    <row r="141" s="14" customFormat="1">
      <c r="A141" s="14"/>
      <c r="B141" s="237"/>
      <c r="C141" s="238"/>
      <c r="D141" s="219" t="s">
        <v>152</v>
      </c>
      <c r="E141" s="239" t="s">
        <v>19</v>
      </c>
      <c r="F141" s="240" t="s">
        <v>190</v>
      </c>
      <c r="G141" s="238"/>
      <c r="H141" s="241">
        <v>2.3250000000000002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152</v>
      </c>
      <c r="AU141" s="247" t="s">
        <v>146</v>
      </c>
      <c r="AV141" s="14" t="s">
        <v>145</v>
      </c>
      <c r="AW141" s="14" t="s">
        <v>31</v>
      </c>
      <c r="AX141" s="14" t="s">
        <v>77</v>
      </c>
      <c r="AY141" s="247" t="s">
        <v>137</v>
      </c>
    </row>
    <row r="142" s="12" customFormat="1" ht="22.8" customHeight="1">
      <c r="A142" s="12"/>
      <c r="B142" s="190"/>
      <c r="C142" s="191"/>
      <c r="D142" s="192" t="s">
        <v>68</v>
      </c>
      <c r="E142" s="204" t="s">
        <v>374</v>
      </c>
      <c r="F142" s="204" t="s">
        <v>375</v>
      </c>
      <c r="G142" s="191"/>
      <c r="H142" s="191"/>
      <c r="I142" s="194"/>
      <c r="J142" s="205">
        <f>BK142</f>
        <v>0</v>
      </c>
      <c r="K142" s="191"/>
      <c r="L142" s="196"/>
      <c r="M142" s="197"/>
      <c r="N142" s="198"/>
      <c r="O142" s="198"/>
      <c r="P142" s="199">
        <f>SUM(P143:P145)</f>
        <v>0</v>
      </c>
      <c r="Q142" s="198"/>
      <c r="R142" s="199">
        <f>SUM(R143:R145)</f>
        <v>0</v>
      </c>
      <c r="S142" s="198"/>
      <c r="T142" s="200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1" t="s">
        <v>77</v>
      </c>
      <c r="AT142" s="202" t="s">
        <v>68</v>
      </c>
      <c r="AU142" s="202" t="s">
        <v>77</v>
      </c>
      <c r="AY142" s="201" t="s">
        <v>137</v>
      </c>
      <c r="BK142" s="203">
        <f>SUM(BK143:BK145)</f>
        <v>0</v>
      </c>
    </row>
    <row r="143" s="2" customFormat="1" ht="16.5" customHeight="1">
      <c r="A143" s="40"/>
      <c r="B143" s="41"/>
      <c r="C143" s="206" t="s">
        <v>145</v>
      </c>
      <c r="D143" s="206" t="s">
        <v>140</v>
      </c>
      <c r="E143" s="207" t="s">
        <v>377</v>
      </c>
      <c r="F143" s="208" t="s">
        <v>378</v>
      </c>
      <c r="G143" s="209" t="s">
        <v>336</v>
      </c>
      <c r="H143" s="210">
        <v>0.30599999999999999</v>
      </c>
      <c r="I143" s="211"/>
      <c r="J143" s="212">
        <f>ROUND(I143*H143,2)</f>
        <v>0</v>
      </c>
      <c r="K143" s="208" t="s">
        <v>144</v>
      </c>
      <c r="L143" s="46"/>
      <c r="M143" s="213" t="s">
        <v>19</v>
      </c>
      <c r="N143" s="214" t="s">
        <v>41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145</v>
      </c>
      <c r="AT143" s="217" t="s">
        <v>140</v>
      </c>
      <c r="AU143" s="217" t="s">
        <v>146</v>
      </c>
      <c r="AY143" s="19" t="s">
        <v>137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146</v>
      </c>
      <c r="BK143" s="218">
        <f>ROUND(I143*H143,2)</f>
        <v>0</v>
      </c>
      <c r="BL143" s="19" t="s">
        <v>145</v>
      </c>
      <c r="BM143" s="217" t="s">
        <v>1483</v>
      </c>
    </row>
    <row r="144" s="2" customFormat="1">
      <c r="A144" s="40"/>
      <c r="B144" s="41"/>
      <c r="C144" s="42"/>
      <c r="D144" s="219" t="s">
        <v>148</v>
      </c>
      <c r="E144" s="42"/>
      <c r="F144" s="220" t="s">
        <v>380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148</v>
      </c>
      <c r="AU144" s="19" t="s">
        <v>146</v>
      </c>
    </row>
    <row r="145" s="2" customFormat="1">
      <c r="A145" s="40"/>
      <c r="B145" s="41"/>
      <c r="C145" s="42"/>
      <c r="D145" s="224" t="s">
        <v>150</v>
      </c>
      <c r="E145" s="42"/>
      <c r="F145" s="225" t="s">
        <v>381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150</v>
      </c>
      <c r="AU145" s="19" t="s">
        <v>146</v>
      </c>
    </row>
    <row r="146" s="12" customFormat="1" ht="25.92" customHeight="1">
      <c r="A146" s="12"/>
      <c r="B146" s="190"/>
      <c r="C146" s="191"/>
      <c r="D146" s="192" t="s">
        <v>68</v>
      </c>
      <c r="E146" s="193" t="s">
        <v>382</v>
      </c>
      <c r="F146" s="193" t="s">
        <v>383</v>
      </c>
      <c r="G146" s="191"/>
      <c r="H146" s="191"/>
      <c r="I146" s="194"/>
      <c r="J146" s="195">
        <f>BK146</f>
        <v>0</v>
      </c>
      <c r="K146" s="191"/>
      <c r="L146" s="196"/>
      <c r="M146" s="197"/>
      <c r="N146" s="198"/>
      <c r="O146" s="198"/>
      <c r="P146" s="199">
        <f>P147</f>
        <v>0</v>
      </c>
      <c r="Q146" s="198"/>
      <c r="R146" s="199">
        <f>R147</f>
        <v>0.24032529999999996</v>
      </c>
      <c r="S146" s="198"/>
      <c r="T146" s="200">
        <f>T147</f>
        <v>0.00057600000000000001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146</v>
      </c>
      <c r="AT146" s="202" t="s">
        <v>68</v>
      </c>
      <c r="AU146" s="202" t="s">
        <v>69</v>
      </c>
      <c r="AY146" s="201" t="s">
        <v>137</v>
      </c>
      <c r="BK146" s="203">
        <f>BK147</f>
        <v>0</v>
      </c>
    </row>
    <row r="147" s="12" customFormat="1" ht="22.8" customHeight="1">
      <c r="A147" s="12"/>
      <c r="B147" s="190"/>
      <c r="C147" s="191"/>
      <c r="D147" s="192" t="s">
        <v>68</v>
      </c>
      <c r="E147" s="204" t="s">
        <v>413</v>
      </c>
      <c r="F147" s="204" t="s">
        <v>414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SUM(P148:P478)</f>
        <v>0</v>
      </c>
      <c r="Q147" s="198"/>
      <c r="R147" s="199">
        <f>SUM(R148:R478)</f>
        <v>0.24032529999999996</v>
      </c>
      <c r="S147" s="198"/>
      <c r="T147" s="200">
        <f>SUM(T148:T478)</f>
        <v>0.00057600000000000001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146</v>
      </c>
      <c r="AT147" s="202" t="s">
        <v>68</v>
      </c>
      <c r="AU147" s="202" t="s">
        <v>77</v>
      </c>
      <c r="AY147" s="201" t="s">
        <v>137</v>
      </c>
      <c r="BK147" s="203">
        <f>SUM(BK148:BK478)</f>
        <v>0</v>
      </c>
    </row>
    <row r="148" s="2" customFormat="1" ht="16.5" customHeight="1">
      <c r="A148" s="40"/>
      <c r="B148" s="41"/>
      <c r="C148" s="206" t="s">
        <v>174</v>
      </c>
      <c r="D148" s="206" t="s">
        <v>140</v>
      </c>
      <c r="E148" s="207" t="s">
        <v>1484</v>
      </c>
      <c r="F148" s="208" t="s">
        <v>1485</v>
      </c>
      <c r="G148" s="209" t="s">
        <v>208</v>
      </c>
      <c r="H148" s="210">
        <v>136</v>
      </c>
      <c r="I148" s="211"/>
      <c r="J148" s="212">
        <f>ROUND(I148*H148,2)</f>
        <v>0</v>
      </c>
      <c r="K148" s="208" t="s">
        <v>144</v>
      </c>
      <c r="L148" s="46"/>
      <c r="M148" s="213" t="s">
        <v>19</v>
      </c>
      <c r="N148" s="214" t="s">
        <v>41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269</v>
      </c>
      <c r="AT148" s="217" t="s">
        <v>140</v>
      </c>
      <c r="AU148" s="217" t="s">
        <v>146</v>
      </c>
      <c r="AY148" s="19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146</v>
      </c>
      <c r="BK148" s="218">
        <f>ROUND(I148*H148,2)</f>
        <v>0</v>
      </c>
      <c r="BL148" s="19" t="s">
        <v>269</v>
      </c>
      <c r="BM148" s="217" t="s">
        <v>1486</v>
      </c>
    </row>
    <row r="149" s="2" customFormat="1">
      <c r="A149" s="40"/>
      <c r="B149" s="41"/>
      <c r="C149" s="42"/>
      <c r="D149" s="219" t="s">
        <v>148</v>
      </c>
      <c r="E149" s="42"/>
      <c r="F149" s="220" t="s">
        <v>1487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148</v>
      </c>
      <c r="AU149" s="19" t="s">
        <v>146</v>
      </c>
    </row>
    <row r="150" s="2" customFormat="1">
      <c r="A150" s="40"/>
      <c r="B150" s="41"/>
      <c r="C150" s="42"/>
      <c r="D150" s="224" t="s">
        <v>150</v>
      </c>
      <c r="E150" s="42"/>
      <c r="F150" s="225" t="s">
        <v>1488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150</v>
      </c>
      <c r="AU150" s="19" t="s">
        <v>146</v>
      </c>
    </row>
    <row r="151" s="13" customFormat="1">
      <c r="A151" s="13"/>
      <c r="B151" s="226"/>
      <c r="C151" s="227"/>
      <c r="D151" s="219" t="s">
        <v>152</v>
      </c>
      <c r="E151" s="228" t="s">
        <v>19</v>
      </c>
      <c r="F151" s="229" t="s">
        <v>1489</v>
      </c>
      <c r="G151" s="227"/>
      <c r="H151" s="230">
        <v>68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152</v>
      </c>
      <c r="AU151" s="236" t="s">
        <v>146</v>
      </c>
      <c r="AV151" s="13" t="s">
        <v>146</v>
      </c>
      <c r="AW151" s="13" t="s">
        <v>31</v>
      </c>
      <c r="AX151" s="13" t="s">
        <v>69</v>
      </c>
      <c r="AY151" s="236" t="s">
        <v>137</v>
      </c>
    </row>
    <row r="152" s="13" customFormat="1">
      <c r="A152" s="13"/>
      <c r="B152" s="226"/>
      <c r="C152" s="227"/>
      <c r="D152" s="219" t="s">
        <v>152</v>
      </c>
      <c r="E152" s="228" t="s">
        <v>19</v>
      </c>
      <c r="F152" s="229" t="s">
        <v>1490</v>
      </c>
      <c r="G152" s="227"/>
      <c r="H152" s="230">
        <v>14.5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152</v>
      </c>
      <c r="AU152" s="236" t="s">
        <v>146</v>
      </c>
      <c r="AV152" s="13" t="s">
        <v>146</v>
      </c>
      <c r="AW152" s="13" t="s">
        <v>31</v>
      </c>
      <c r="AX152" s="13" t="s">
        <v>69</v>
      </c>
      <c r="AY152" s="236" t="s">
        <v>137</v>
      </c>
    </row>
    <row r="153" s="13" customFormat="1">
      <c r="A153" s="13"/>
      <c r="B153" s="226"/>
      <c r="C153" s="227"/>
      <c r="D153" s="219" t="s">
        <v>152</v>
      </c>
      <c r="E153" s="228" t="s">
        <v>19</v>
      </c>
      <c r="F153" s="229" t="s">
        <v>1491</v>
      </c>
      <c r="G153" s="227"/>
      <c r="H153" s="230">
        <v>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152</v>
      </c>
      <c r="AU153" s="236" t="s">
        <v>146</v>
      </c>
      <c r="AV153" s="13" t="s">
        <v>146</v>
      </c>
      <c r="AW153" s="13" t="s">
        <v>31</v>
      </c>
      <c r="AX153" s="13" t="s">
        <v>69</v>
      </c>
      <c r="AY153" s="236" t="s">
        <v>137</v>
      </c>
    </row>
    <row r="154" s="13" customFormat="1">
      <c r="A154" s="13"/>
      <c r="B154" s="226"/>
      <c r="C154" s="227"/>
      <c r="D154" s="219" t="s">
        <v>152</v>
      </c>
      <c r="E154" s="228" t="s">
        <v>19</v>
      </c>
      <c r="F154" s="229" t="s">
        <v>1492</v>
      </c>
      <c r="G154" s="227"/>
      <c r="H154" s="230">
        <v>4.5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152</v>
      </c>
      <c r="AU154" s="236" t="s">
        <v>146</v>
      </c>
      <c r="AV154" s="13" t="s">
        <v>146</v>
      </c>
      <c r="AW154" s="13" t="s">
        <v>31</v>
      </c>
      <c r="AX154" s="13" t="s">
        <v>69</v>
      </c>
      <c r="AY154" s="236" t="s">
        <v>137</v>
      </c>
    </row>
    <row r="155" s="13" customFormat="1">
      <c r="A155" s="13"/>
      <c r="B155" s="226"/>
      <c r="C155" s="227"/>
      <c r="D155" s="219" t="s">
        <v>152</v>
      </c>
      <c r="E155" s="228" t="s">
        <v>19</v>
      </c>
      <c r="F155" s="229" t="s">
        <v>1493</v>
      </c>
      <c r="G155" s="227"/>
      <c r="H155" s="230">
        <v>13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152</v>
      </c>
      <c r="AU155" s="236" t="s">
        <v>146</v>
      </c>
      <c r="AV155" s="13" t="s">
        <v>146</v>
      </c>
      <c r="AW155" s="13" t="s">
        <v>31</v>
      </c>
      <c r="AX155" s="13" t="s">
        <v>69</v>
      </c>
      <c r="AY155" s="236" t="s">
        <v>137</v>
      </c>
    </row>
    <row r="156" s="13" customFormat="1">
      <c r="A156" s="13"/>
      <c r="B156" s="226"/>
      <c r="C156" s="227"/>
      <c r="D156" s="219" t="s">
        <v>152</v>
      </c>
      <c r="E156" s="228" t="s">
        <v>19</v>
      </c>
      <c r="F156" s="229" t="s">
        <v>1494</v>
      </c>
      <c r="G156" s="227"/>
      <c r="H156" s="230">
        <v>12.5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152</v>
      </c>
      <c r="AU156" s="236" t="s">
        <v>146</v>
      </c>
      <c r="AV156" s="13" t="s">
        <v>146</v>
      </c>
      <c r="AW156" s="13" t="s">
        <v>31</v>
      </c>
      <c r="AX156" s="13" t="s">
        <v>69</v>
      </c>
      <c r="AY156" s="236" t="s">
        <v>137</v>
      </c>
    </row>
    <row r="157" s="13" customFormat="1">
      <c r="A157" s="13"/>
      <c r="B157" s="226"/>
      <c r="C157" s="227"/>
      <c r="D157" s="219" t="s">
        <v>152</v>
      </c>
      <c r="E157" s="228" t="s">
        <v>19</v>
      </c>
      <c r="F157" s="229" t="s">
        <v>1495</v>
      </c>
      <c r="G157" s="227"/>
      <c r="H157" s="230">
        <v>14.5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152</v>
      </c>
      <c r="AU157" s="236" t="s">
        <v>146</v>
      </c>
      <c r="AV157" s="13" t="s">
        <v>146</v>
      </c>
      <c r="AW157" s="13" t="s">
        <v>31</v>
      </c>
      <c r="AX157" s="13" t="s">
        <v>69</v>
      </c>
      <c r="AY157" s="236" t="s">
        <v>137</v>
      </c>
    </row>
    <row r="158" s="14" customFormat="1">
      <c r="A158" s="14"/>
      <c r="B158" s="237"/>
      <c r="C158" s="238"/>
      <c r="D158" s="219" t="s">
        <v>152</v>
      </c>
      <c r="E158" s="239" t="s">
        <v>19</v>
      </c>
      <c r="F158" s="240" t="s">
        <v>190</v>
      </c>
      <c r="G158" s="238"/>
      <c r="H158" s="241">
        <v>136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152</v>
      </c>
      <c r="AU158" s="247" t="s">
        <v>146</v>
      </c>
      <c r="AV158" s="14" t="s">
        <v>145</v>
      </c>
      <c r="AW158" s="14" t="s">
        <v>31</v>
      </c>
      <c r="AX158" s="14" t="s">
        <v>77</v>
      </c>
      <c r="AY158" s="247" t="s">
        <v>137</v>
      </c>
    </row>
    <row r="159" s="2" customFormat="1" ht="16.5" customHeight="1">
      <c r="A159" s="40"/>
      <c r="B159" s="41"/>
      <c r="C159" s="262" t="s">
        <v>191</v>
      </c>
      <c r="D159" s="262" t="s">
        <v>522</v>
      </c>
      <c r="E159" s="263" t="s">
        <v>1496</v>
      </c>
      <c r="F159" s="264" t="s">
        <v>1497</v>
      </c>
      <c r="G159" s="265" t="s">
        <v>208</v>
      </c>
      <c r="H159" s="266">
        <v>149.59999999999999</v>
      </c>
      <c r="I159" s="267"/>
      <c r="J159" s="268">
        <f>ROUND(I159*H159,2)</f>
        <v>0</v>
      </c>
      <c r="K159" s="264" t="s">
        <v>144</v>
      </c>
      <c r="L159" s="269"/>
      <c r="M159" s="270" t="s">
        <v>19</v>
      </c>
      <c r="N159" s="271" t="s">
        <v>41</v>
      </c>
      <c r="O159" s="86"/>
      <c r="P159" s="215">
        <f>O159*H159</f>
        <v>0</v>
      </c>
      <c r="Q159" s="215">
        <v>0.00016000000000000001</v>
      </c>
      <c r="R159" s="215">
        <f>Q159*H159</f>
        <v>0.023936000000000002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415</v>
      </c>
      <c r="AT159" s="217" t="s">
        <v>522</v>
      </c>
      <c r="AU159" s="217" t="s">
        <v>146</v>
      </c>
      <c r="AY159" s="19" t="s">
        <v>137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146</v>
      </c>
      <c r="BK159" s="218">
        <f>ROUND(I159*H159,2)</f>
        <v>0</v>
      </c>
      <c r="BL159" s="19" t="s">
        <v>269</v>
      </c>
      <c r="BM159" s="217" t="s">
        <v>1498</v>
      </c>
    </row>
    <row r="160" s="2" customFormat="1">
      <c r="A160" s="40"/>
      <c r="B160" s="41"/>
      <c r="C160" s="42"/>
      <c r="D160" s="219" t="s">
        <v>148</v>
      </c>
      <c r="E160" s="42"/>
      <c r="F160" s="220" t="s">
        <v>1497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148</v>
      </c>
      <c r="AU160" s="19" t="s">
        <v>146</v>
      </c>
    </row>
    <row r="161" s="13" customFormat="1">
      <c r="A161" s="13"/>
      <c r="B161" s="226"/>
      <c r="C161" s="227"/>
      <c r="D161" s="219" t="s">
        <v>152</v>
      </c>
      <c r="E161" s="227"/>
      <c r="F161" s="229" t="s">
        <v>1499</v>
      </c>
      <c r="G161" s="227"/>
      <c r="H161" s="230">
        <v>149.59999999999999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152</v>
      </c>
      <c r="AU161" s="236" t="s">
        <v>146</v>
      </c>
      <c r="AV161" s="13" t="s">
        <v>146</v>
      </c>
      <c r="AW161" s="13" t="s">
        <v>4</v>
      </c>
      <c r="AX161" s="13" t="s">
        <v>77</v>
      </c>
      <c r="AY161" s="236" t="s">
        <v>137</v>
      </c>
    </row>
    <row r="162" s="2" customFormat="1" ht="16.5" customHeight="1">
      <c r="A162" s="40"/>
      <c r="B162" s="41"/>
      <c r="C162" s="206" t="s">
        <v>198</v>
      </c>
      <c r="D162" s="206" t="s">
        <v>140</v>
      </c>
      <c r="E162" s="207" t="s">
        <v>1500</v>
      </c>
      <c r="F162" s="208" t="s">
        <v>1501</v>
      </c>
      <c r="G162" s="209" t="s">
        <v>208</v>
      </c>
      <c r="H162" s="210">
        <v>110.2</v>
      </c>
      <c r="I162" s="211"/>
      <c r="J162" s="212">
        <f>ROUND(I162*H162,2)</f>
        <v>0</v>
      </c>
      <c r="K162" s="208" t="s">
        <v>144</v>
      </c>
      <c r="L162" s="46"/>
      <c r="M162" s="213" t="s">
        <v>19</v>
      </c>
      <c r="N162" s="214" t="s">
        <v>41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269</v>
      </c>
      <c r="AT162" s="217" t="s">
        <v>140</v>
      </c>
      <c r="AU162" s="217" t="s">
        <v>146</v>
      </c>
      <c r="AY162" s="19" t="s">
        <v>137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146</v>
      </c>
      <c r="BK162" s="218">
        <f>ROUND(I162*H162,2)</f>
        <v>0</v>
      </c>
      <c r="BL162" s="19" t="s">
        <v>269</v>
      </c>
      <c r="BM162" s="217" t="s">
        <v>1502</v>
      </c>
    </row>
    <row r="163" s="2" customFormat="1">
      <c r="A163" s="40"/>
      <c r="B163" s="41"/>
      <c r="C163" s="42"/>
      <c r="D163" s="219" t="s">
        <v>148</v>
      </c>
      <c r="E163" s="42"/>
      <c r="F163" s="220" t="s">
        <v>1503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148</v>
      </c>
      <c r="AU163" s="19" t="s">
        <v>146</v>
      </c>
    </row>
    <row r="164" s="2" customFormat="1">
      <c r="A164" s="40"/>
      <c r="B164" s="41"/>
      <c r="C164" s="42"/>
      <c r="D164" s="224" t="s">
        <v>150</v>
      </c>
      <c r="E164" s="42"/>
      <c r="F164" s="225" t="s">
        <v>1504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150</v>
      </c>
      <c r="AU164" s="19" t="s">
        <v>146</v>
      </c>
    </row>
    <row r="165" s="13" customFormat="1">
      <c r="A165" s="13"/>
      <c r="B165" s="226"/>
      <c r="C165" s="227"/>
      <c r="D165" s="219" t="s">
        <v>152</v>
      </c>
      <c r="E165" s="228" t="s">
        <v>19</v>
      </c>
      <c r="F165" s="229" t="s">
        <v>1505</v>
      </c>
      <c r="G165" s="227"/>
      <c r="H165" s="230">
        <v>29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152</v>
      </c>
      <c r="AU165" s="236" t="s">
        <v>146</v>
      </c>
      <c r="AV165" s="13" t="s">
        <v>146</v>
      </c>
      <c r="AW165" s="13" t="s">
        <v>31</v>
      </c>
      <c r="AX165" s="13" t="s">
        <v>69</v>
      </c>
      <c r="AY165" s="236" t="s">
        <v>137</v>
      </c>
    </row>
    <row r="166" s="13" customFormat="1">
      <c r="A166" s="13"/>
      <c r="B166" s="226"/>
      <c r="C166" s="227"/>
      <c r="D166" s="219" t="s">
        <v>152</v>
      </c>
      <c r="E166" s="228" t="s">
        <v>19</v>
      </c>
      <c r="F166" s="229" t="s">
        <v>1506</v>
      </c>
      <c r="G166" s="227"/>
      <c r="H166" s="230">
        <v>18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152</v>
      </c>
      <c r="AU166" s="236" t="s">
        <v>146</v>
      </c>
      <c r="AV166" s="13" t="s">
        <v>146</v>
      </c>
      <c r="AW166" s="13" t="s">
        <v>31</v>
      </c>
      <c r="AX166" s="13" t="s">
        <v>69</v>
      </c>
      <c r="AY166" s="236" t="s">
        <v>137</v>
      </c>
    </row>
    <row r="167" s="13" customFormat="1">
      <c r="A167" s="13"/>
      <c r="B167" s="226"/>
      <c r="C167" s="227"/>
      <c r="D167" s="219" t="s">
        <v>152</v>
      </c>
      <c r="E167" s="228" t="s">
        <v>19</v>
      </c>
      <c r="F167" s="229" t="s">
        <v>1507</v>
      </c>
      <c r="G167" s="227"/>
      <c r="H167" s="230">
        <v>63.200000000000003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152</v>
      </c>
      <c r="AU167" s="236" t="s">
        <v>146</v>
      </c>
      <c r="AV167" s="13" t="s">
        <v>146</v>
      </c>
      <c r="AW167" s="13" t="s">
        <v>31</v>
      </c>
      <c r="AX167" s="13" t="s">
        <v>69</v>
      </c>
      <c r="AY167" s="236" t="s">
        <v>137</v>
      </c>
    </row>
    <row r="168" s="14" customFormat="1">
      <c r="A168" s="14"/>
      <c r="B168" s="237"/>
      <c r="C168" s="238"/>
      <c r="D168" s="219" t="s">
        <v>152</v>
      </c>
      <c r="E168" s="239" t="s">
        <v>19</v>
      </c>
      <c r="F168" s="240" t="s">
        <v>190</v>
      </c>
      <c r="G168" s="238"/>
      <c r="H168" s="241">
        <v>110.2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152</v>
      </c>
      <c r="AU168" s="247" t="s">
        <v>146</v>
      </c>
      <c r="AV168" s="14" t="s">
        <v>145</v>
      </c>
      <c r="AW168" s="14" t="s">
        <v>31</v>
      </c>
      <c r="AX168" s="14" t="s">
        <v>77</v>
      </c>
      <c r="AY168" s="247" t="s">
        <v>137</v>
      </c>
    </row>
    <row r="169" s="2" customFormat="1" ht="16.5" customHeight="1">
      <c r="A169" s="40"/>
      <c r="B169" s="41"/>
      <c r="C169" s="262" t="s">
        <v>205</v>
      </c>
      <c r="D169" s="262" t="s">
        <v>522</v>
      </c>
      <c r="E169" s="263" t="s">
        <v>1508</v>
      </c>
      <c r="F169" s="264" t="s">
        <v>1509</v>
      </c>
      <c r="G169" s="265" t="s">
        <v>208</v>
      </c>
      <c r="H169" s="266">
        <v>121.22</v>
      </c>
      <c r="I169" s="267"/>
      <c r="J169" s="268">
        <f>ROUND(I169*H169,2)</f>
        <v>0</v>
      </c>
      <c r="K169" s="264" t="s">
        <v>144</v>
      </c>
      <c r="L169" s="269"/>
      <c r="M169" s="270" t="s">
        <v>19</v>
      </c>
      <c r="N169" s="271" t="s">
        <v>41</v>
      </c>
      <c r="O169" s="86"/>
      <c r="P169" s="215">
        <f>O169*H169</f>
        <v>0</v>
      </c>
      <c r="Q169" s="215">
        <v>0.00023000000000000001</v>
      </c>
      <c r="R169" s="215">
        <f>Q169*H169</f>
        <v>0.027880600000000002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415</v>
      </c>
      <c r="AT169" s="217" t="s">
        <v>522</v>
      </c>
      <c r="AU169" s="217" t="s">
        <v>146</v>
      </c>
      <c r="AY169" s="19" t="s">
        <v>137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146</v>
      </c>
      <c r="BK169" s="218">
        <f>ROUND(I169*H169,2)</f>
        <v>0</v>
      </c>
      <c r="BL169" s="19" t="s">
        <v>269</v>
      </c>
      <c r="BM169" s="217" t="s">
        <v>1510</v>
      </c>
    </row>
    <row r="170" s="2" customFormat="1">
      <c r="A170" s="40"/>
      <c r="B170" s="41"/>
      <c r="C170" s="42"/>
      <c r="D170" s="219" t="s">
        <v>148</v>
      </c>
      <c r="E170" s="42"/>
      <c r="F170" s="220" t="s">
        <v>1509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148</v>
      </c>
      <c r="AU170" s="19" t="s">
        <v>146</v>
      </c>
    </row>
    <row r="171" s="13" customFormat="1">
      <c r="A171" s="13"/>
      <c r="B171" s="226"/>
      <c r="C171" s="227"/>
      <c r="D171" s="219" t="s">
        <v>152</v>
      </c>
      <c r="E171" s="227"/>
      <c r="F171" s="229" t="s">
        <v>1511</v>
      </c>
      <c r="G171" s="227"/>
      <c r="H171" s="230">
        <v>121.22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152</v>
      </c>
      <c r="AU171" s="236" t="s">
        <v>146</v>
      </c>
      <c r="AV171" s="13" t="s">
        <v>146</v>
      </c>
      <c r="AW171" s="13" t="s">
        <v>4</v>
      </c>
      <c r="AX171" s="13" t="s">
        <v>77</v>
      </c>
      <c r="AY171" s="236" t="s">
        <v>137</v>
      </c>
    </row>
    <row r="172" s="2" customFormat="1" ht="16.5" customHeight="1">
      <c r="A172" s="40"/>
      <c r="B172" s="41"/>
      <c r="C172" s="206" t="s">
        <v>138</v>
      </c>
      <c r="D172" s="206" t="s">
        <v>140</v>
      </c>
      <c r="E172" s="207" t="s">
        <v>1512</v>
      </c>
      <c r="F172" s="208" t="s">
        <v>1513</v>
      </c>
      <c r="G172" s="209" t="s">
        <v>215</v>
      </c>
      <c r="H172" s="210">
        <v>19</v>
      </c>
      <c r="I172" s="211"/>
      <c r="J172" s="212">
        <f>ROUND(I172*H172,2)</f>
        <v>0</v>
      </c>
      <c r="K172" s="208" t="s">
        <v>144</v>
      </c>
      <c r="L172" s="46"/>
      <c r="M172" s="213" t="s">
        <v>19</v>
      </c>
      <c r="N172" s="214" t="s">
        <v>41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145</v>
      </c>
      <c r="AT172" s="217" t="s">
        <v>140</v>
      </c>
      <c r="AU172" s="217" t="s">
        <v>146</v>
      </c>
      <c r="AY172" s="19" t="s">
        <v>137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146</v>
      </c>
      <c r="BK172" s="218">
        <f>ROUND(I172*H172,2)</f>
        <v>0</v>
      </c>
      <c r="BL172" s="19" t="s">
        <v>145</v>
      </c>
      <c r="BM172" s="217" t="s">
        <v>1514</v>
      </c>
    </row>
    <row r="173" s="2" customFormat="1">
      <c r="A173" s="40"/>
      <c r="B173" s="41"/>
      <c r="C173" s="42"/>
      <c r="D173" s="219" t="s">
        <v>148</v>
      </c>
      <c r="E173" s="42"/>
      <c r="F173" s="220" t="s">
        <v>1515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148</v>
      </c>
      <c r="AU173" s="19" t="s">
        <v>146</v>
      </c>
    </row>
    <row r="174" s="2" customFormat="1">
      <c r="A174" s="40"/>
      <c r="B174" s="41"/>
      <c r="C174" s="42"/>
      <c r="D174" s="224" t="s">
        <v>150</v>
      </c>
      <c r="E174" s="42"/>
      <c r="F174" s="225" t="s">
        <v>1516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150</v>
      </c>
      <c r="AU174" s="19" t="s">
        <v>146</v>
      </c>
    </row>
    <row r="175" s="15" customFormat="1">
      <c r="A175" s="15"/>
      <c r="B175" s="248"/>
      <c r="C175" s="249"/>
      <c r="D175" s="219" t="s">
        <v>152</v>
      </c>
      <c r="E175" s="250" t="s">
        <v>19</v>
      </c>
      <c r="F175" s="251" t="s">
        <v>1517</v>
      </c>
      <c r="G175" s="249"/>
      <c r="H175" s="250" t="s">
        <v>19</v>
      </c>
      <c r="I175" s="252"/>
      <c r="J175" s="249"/>
      <c r="K175" s="249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152</v>
      </c>
      <c r="AU175" s="257" t="s">
        <v>146</v>
      </c>
      <c r="AV175" s="15" t="s">
        <v>77</v>
      </c>
      <c r="AW175" s="15" t="s">
        <v>31</v>
      </c>
      <c r="AX175" s="15" t="s">
        <v>69</v>
      </c>
      <c r="AY175" s="257" t="s">
        <v>137</v>
      </c>
    </row>
    <row r="176" s="13" customFormat="1">
      <c r="A176" s="13"/>
      <c r="B176" s="226"/>
      <c r="C176" s="227"/>
      <c r="D176" s="219" t="s">
        <v>152</v>
      </c>
      <c r="E176" s="228" t="s">
        <v>19</v>
      </c>
      <c r="F176" s="229" t="s">
        <v>1518</v>
      </c>
      <c r="G176" s="227"/>
      <c r="H176" s="230">
        <v>1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152</v>
      </c>
      <c r="AU176" s="236" t="s">
        <v>146</v>
      </c>
      <c r="AV176" s="13" t="s">
        <v>146</v>
      </c>
      <c r="AW176" s="13" t="s">
        <v>31</v>
      </c>
      <c r="AX176" s="13" t="s">
        <v>69</v>
      </c>
      <c r="AY176" s="236" t="s">
        <v>137</v>
      </c>
    </row>
    <row r="177" s="13" customFormat="1">
      <c r="A177" s="13"/>
      <c r="B177" s="226"/>
      <c r="C177" s="227"/>
      <c r="D177" s="219" t="s">
        <v>152</v>
      </c>
      <c r="E177" s="228" t="s">
        <v>19</v>
      </c>
      <c r="F177" s="229" t="s">
        <v>1519</v>
      </c>
      <c r="G177" s="227"/>
      <c r="H177" s="230">
        <v>4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152</v>
      </c>
      <c r="AU177" s="236" t="s">
        <v>146</v>
      </c>
      <c r="AV177" s="13" t="s">
        <v>146</v>
      </c>
      <c r="AW177" s="13" t="s">
        <v>31</v>
      </c>
      <c r="AX177" s="13" t="s">
        <v>69</v>
      </c>
      <c r="AY177" s="236" t="s">
        <v>137</v>
      </c>
    </row>
    <row r="178" s="13" customFormat="1">
      <c r="A178" s="13"/>
      <c r="B178" s="226"/>
      <c r="C178" s="227"/>
      <c r="D178" s="219" t="s">
        <v>152</v>
      </c>
      <c r="E178" s="228" t="s">
        <v>19</v>
      </c>
      <c r="F178" s="229" t="s">
        <v>1432</v>
      </c>
      <c r="G178" s="227"/>
      <c r="H178" s="230">
        <v>1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152</v>
      </c>
      <c r="AU178" s="236" t="s">
        <v>146</v>
      </c>
      <c r="AV178" s="13" t="s">
        <v>146</v>
      </c>
      <c r="AW178" s="13" t="s">
        <v>31</v>
      </c>
      <c r="AX178" s="13" t="s">
        <v>69</v>
      </c>
      <c r="AY178" s="236" t="s">
        <v>137</v>
      </c>
    </row>
    <row r="179" s="13" customFormat="1">
      <c r="A179" s="13"/>
      <c r="B179" s="226"/>
      <c r="C179" s="227"/>
      <c r="D179" s="219" t="s">
        <v>152</v>
      </c>
      <c r="E179" s="228" t="s">
        <v>19</v>
      </c>
      <c r="F179" s="229" t="s">
        <v>1520</v>
      </c>
      <c r="G179" s="227"/>
      <c r="H179" s="230">
        <v>1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152</v>
      </c>
      <c r="AU179" s="236" t="s">
        <v>146</v>
      </c>
      <c r="AV179" s="13" t="s">
        <v>146</v>
      </c>
      <c r="AW179" s="13" t="s">
        <v>31</v>
      </c>
      <c r="AX179" s="13" t="s">
        <v>69</v>
      </c>
      <c r="AY179" s="236" t="s">
        <v>137</v>
      </c>
    </row>
    <row r="180" s="13" customFormat="1">
      <c r="A180" s="13"/>
      <c r="B180" s="226"/>
      <c r="C180" s="227"/>
      <c r="D180" s="219" t="s">
        <v>152</v>
      </c>
      <c r="E180" s="228" t="s">
        <v>19</v>
      </c>
      <c r="F180" s="229" t="s">
        <v>1521</v>
      </c>
      <c r="G180" s="227"/>
      <c r="H180" s="230">
        <v>7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152</v>
      </c>
      <c r="AU180" s="236" t="s">
        <v>146</v>
      </c>
      <c r="AV180" s="13" t="s">
        <v>146</v>
      </c>
      <c r="AW180" s="13" t="s">
        <v>31</v>
      </c>
      <c r="AX180" s="13" t="s">
        <v>69</v>
      </c>
      <c r="AY180" s="236" t="s">
        <v>137</v>
      </c>
    </row>
    <row r="181" s="13" customFormat="1">
      <c r="A181" s="13"/>
      <c r="B181" s="226"/>
      <c r="C181" s="227"/>
      <c r="D181" s="219" t="s">
        <v>152</v>
      </c>
      <c r="E181" s="228" t="s">
        <v>19</v>
      </c>
      <c r="F181" s="229" t="s">
        <v>1522</v>
      </c>
      <c r="G181" s="227"/>
      <c r="H181" s="230">
        <v>5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152</v>
      </c>
      <c r="AU181" s="236" t="s">
        <v>146</v>
      </c>
      <c r="AV181" s="13" t="s">
        <v>146</v>
      </c>
      <c r="AW181" s="13" t="s">
        <v>31</v>
      </c>
      <c r="AX181" s="13" t="s">
        <v>69</v>
      </c>
      <c r="AY181" s="236" t="s">
        <v>137</v>
      </c>
    </row>
    <row r="182" s="14" customFormat="1">
      <c r="A182" s="14"/>
      <c r="B182" s="237"/>
      <c r="C182" s="238"/>
      <c r="D182" s="219" t="s">
        <v>152</v>
      </c>
      <c r="E182" s="239" t="s">
        <v>19</v>
      </c>
      <c r="F182" s="240" t="s">
        <v>190</v>
      </c>
      <c r="G182" s="238"/>
      <c r="H182" s="241">
        <v>19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152</v>
      </c>
      <c r="AU182" s="247" t="s">
        <v>146</v>
      </c>
      <c r="AV182" s="14" t="s">
        <v>145</v>
      </c>
      <c r="AW182" s="14" t="s">
        <v>31</v>
      </c>
      <c r="AX182" s="14" t="s">
        <v>77</v>
      </c>
      <c r="AY182" s="247" t="s">
        <v>137</v>
      </c>
    </row>
    <row r="183" s="2" customFormat="1" ht="16.5" customHeight="1">
      <c r="A183" s="40"/>
      <c r="B183" s="41"/>
      <c r="C183" s="262" t="s">
        <v>220</v>
      </c>
      <c r="D183" s="262" t="s">
        <v>522</v>
      </c>
      <c r="E183" s="263" t="s">
        <v>1523</v>
      </c>
      <c r="F183" s="264" t="s">
        <v>1524</v>
      </c>
      <c r="G183" s="265" t="s">
        <v>215</v>
      </c>
      <c r="H183" s="266">
        <v>19</v>
      </c>
      <c r="I183" s="267"/>
      <c r="J183" s="268">
        <f>ROUND(I183*H183,2)</f>
        <v>0</v>
      </c>
      <c r="K183" s="264" t="s">
        <v>144</v>
      </c>
      <c r="L183" s="269"/>
      <c r="M183" s="270" t="s">
        <v>19</v>
      </c>
      <c r="N183" s="271" t="s">
        <v>41</v>
      </c>
      <c r="O183" s="86"/>
      <c r="P183" s="215">
        <f>O183*H183</f>
        <v>0</v>
      </c>
      <c r="Q183" s="215">
        <v>4.0000000000000003E-05</v>
      </c>
      <c r="R183" s="215">
        <f>Q183*H183</f>
        <v>0.00076000000000000004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205</v>
      </c>
      <c r="AT183" s="217" t="s">
        <v>522</v>
      </c>
      <c r="AU183" s="217" t="s">
        <v>146</v>
      </c>
      <c r="AY183" s="19" t="s">
        <v>137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146</v>
      </c>
      <c r="BK183" s="218">
        <f>ROUND(I183*H183,2)</f>
        <v>0</v>
      </c>
      <c r="BL183" s="19" t="s">
        <v>145</v>
      </c>
      <c r="BM183" s="217" t="s">
        <v>1525</v>
      </c>
    </row>
    <row r="184" s="2" customFormat="1">
      <c r="A184" s="40"/>
      <c r="B184" s="41"/>
      <c r="C184" s="42"/>
      <c r="D184" s="219" t="s">
        <v>148</v>
      </c>
      <c r="E184" s="42"/>
      <c r="F184" s="220" t="s">
        <v>1524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148</v>
      </c>
      <c r="AU184" s="19" t="s">
        <v>146</v>
      </c>
    </row>
    <row r="185" s="2" customFormat="1" ht="16.5" customHeight="1">
      <c r="A185" s="40"/>
      <c r="B185" s="41"/>
      <c r="C185" s="206" t="s">
        <v>229</v>
      </c>
      <c r="D185" s="206" t="s">
        <v>140</v>
      </c>
      <c r="E185" s="207" t="s">
        <v>1526</v>
      </c>
      <c r="F185" s="208" t="s">
        <v>1527</v>
      </c>
      <c r="G185" s="209" t="s">
        <v>215</v>
      </c>
      <c r="H185" s="210">
        <v>18</v>
      </c>
      <c r="I185" s="211"/>
      <c r="J185" s="212">
        <f>ROUND(I185*H185,2)</f>
        <v>0</v>
      </c>
      <c r="K185" s="208" t="s">
        <v>144</v>
      </c>
      <c r="L185" s="46"/>
      <c r="M185" s="213" t="s">
        <v>19</v>
      </c>
      <c r="N185" s="214" t="s">
        <v>41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269</v>
      </c>
      <c r="AT185" s="217" t="s">
        <v>140</v>
      </c>
      <c r="AU185" s="217" t="s">
        <v>146</v>
      </c>
      <c r="AY185" s="19" t="s">
        <v>137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146</v>
      </c>
      <c r="BK185" s="218">
        <f>ROUND(I185*H185,2)</f>
        <v>0</v>
      </c>
      <c r="BL185" s="19" t="s">
        <v>269</v>
      </c>
      <c r="BM185" s="217" t="s">
        <v>1528</v>
      </c>
    </row>
    <row r="186" s="2" customFormat="1">
      <c r="A186" s="40"/>
      <c r="B186" s="41"/>
      <c r="C186" s="42"/>
      <c r="D186" s="219" t="s">
        <v>148</v>
      </c>
      <c r="E186" s="42"/>
      <c r="F186" s="220" t="s">
        <v>1529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148</v>
      </c>
      <c r="AU186" s="19" t="s">
        <v>146</v>
      </c>
    </row>
    <row r="187" s="2" customFormat="1">
      <c r="A187" s="40"/>
      <c r="B187" s="41"/>
      <c r="C187" s="42"/>
      <c r="D187" s="224" t="s">
        <v>150</v>
      </c>
      <c r="E187" s="42"/>
      <c r="F187" s="225" t="s">
        <v>1530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150</v>
      </c>
      <c r="AU187" s="19" t="s">
        <v>146</v>
      </c>
    </row>
    <row r="188" s="15" customFormat="1">
      <c r="A188" s="15"/>
      <c r="B188" s="248"/>
      <c r="C188" s="249"/>
      <c r="D188" s="219" t="s">
        <v>152</v>
      </c>
      <c r="E188" s="250" t="s">
        <v>19</v>
      </c>
      <c r="F188" s="251" t="s">
        <v>1531</v>
      </c>
      <c r="G188" s="249"/>
      <c r="H188" s="250" t="s">
        <v>19</v>
      </c>
      <c r="I188" s="252"/>
      <c r="J188" s="249"/>
      <c r="K188" s="249"/>
      <c r="L188" s="253"/>
      <c r="M188" s="254"/>
      <c r="N188" s="255"/>
      <c r="O188" s="255"/>
      <c r="P188" s="255"/>
      <c r="Q188" s="255"/>
      <c r="R188" s="255"/>
      <c r="S188" s="255"/>
      <c r="T188" s="25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7" t="s">
        <v>152</v>
      </c>
      <c r="AU188" s="257" t="s">
        <v>146</v>
      </c>
      <c r="AV188" s="15" t="s">
        <v>77</v>
      </c>
      <c r="AW188" s="15" t="s">
        <v>31</v>
      </c>
      <c r="AX188" s="15" t="s">
        <v>69</v>
      </c>
      <c r="AY188" s="257" t="s">
        <v>137</v>
      </c>
    </row>
    <row r="189" s="13" customFormat="1">
      <c r="A189" s="13"/>
      <c r="B189" s="226"/>
      <c r="C189" s="227"/>
      <c r="D189" s="219" t="s">
        <v>152</v>
      </c>
      <c r="E189" s="228" t="s">
        <v>19</v>
      </c>
      <c r="F189" s="229" t="s">
        <v>284</v>
      </c>
      <c r="G189" s="227"/>
      <c r="H189" s="230">
        <v>2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152</v>
      </c>
      <c r="AU189" s="236" t="s">
        <v>146</v>
      </c>
      <c r="AV189" s="13" t="s">
        <v>146</v>
      </c>
      <c r="AW189" s="13" t="s">
        <v>31</v>
      </c>
      <c r="AX189" s="13" t="s">
        <v>69</v>
      </c>
      <c r="AY189" s="236" t="s">
        <v>137</v>
      </c>
    </row>
    <row r="190" s="13" customFormat="1">
      <c r="A190" s="13"/>
      <c r="B190" s="226"/>
      <c r="C190" s="227"/>
      <c r="D190" s="219" t="s">
        <v>152</v>
      </c>
      <c r="E190" s="228" t="s">
        <v>19</v>
      </c>
      <c r="F190" s="229" t="s">
        <v>1532</v>
      </c>
      <c r="G190" s="227"/>
      <c r="H190" s="230">
        <v>1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152</v>
      </c>
      <c r="AU190" s="236" t="s">
        <v>146</v>
      </c>
      <c r="AV190" s="13" t="s">
        <v>146</v>
      </c>
      <c r="AW190" s="13" t="s">
        <v>31</v>
      </c>
      <c r="AX190" s="13" t="s">
        <v>69</v>
      </c>
      <c r="AY190" s="236" t="s">
        <v>137</v>
      </c>
    </row>
    <row r="191" s="13" customFormat="1">
      <c r="A191" s="13"/>
      <c r="B191" s="226"/>
      <c r="C191" s="227"/>
      <c r="D191" s="219" t="s">
        <v>152</v>
      </c>
      <c r="E191" s="228" t="s">
        <v>19</v>
      </c>
      <c r="F191" s="229" t="s">
        <v>1533</v>
      </c>
      <c r="G191" s="227"/>
      <c r="H191" s="230">
        <v>1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152</v>
      </c>
      <c r="AU191" s="236" t="s">
        <v>146</v>
      </c>
      <c r="AV191" s="13" t="s">
        <v>146</v>
      </c>
      <c r="AW191" s="13" t="s">
        <v>31</v>
      </c>
      <c r="AX191" s="13" t="s">
        <v>69</v>
      </c>
      <c r="AY191" s="236" t="s">
        <v>137</v>
      </c>
    </row>
    <row r="192" s="13" customFormat="1">
      <c r="A192" s="13"/>
      <c r="B192" s="226"/>
      <c r="C192" s="227"/>
      <c r="D192" s="219" t="s">
        <v>152</v>
      </c>
      <c r="E192" s="228" t="s">
        <v>19</v>
      </c>
      <c r="F192" s="229" t="s">
        <v>281</v>
      </c>
      <c r="G192" s="227"/>
      <c r="H192" s="230">
        <v>2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152</v>
      </c>
      <c r="AU192" s="236" t="s">
        <v>146</v>
      </c>
      <c r="AV192" s="13" t="s">
        <v>146</v>
      </c>
      <c r="AW192" s="13" t="s">
        <v>31</v>
      </c>
      <c r="AX192" s="13" t="s">
        <v>69</v>
      </c>
      <c r="AY192" s="236" t="s">
        <v>137</v>
      </c>
    </row>
    <row r="193" s="13" customFormat="1">
      <c r="A193" s="13"/>
      <c r="B193" s="226"/>
      <c r="C193" s="227"/>
      <c r="D193" s="219" t="s">
        <v>152</v>
      </c>
      <c r="E193" s="228" t="s">
        <v>19</v>
      </c>
      <c r="F193" s="229" t="s">
        <v>1534</v>
      </c>
      <c r="G193" s="227"/>
      <c r="H193" s="230">
        <v>1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152</v>
      </c>
      <c r="AU193" s="236" t="s">
        <v>146</v>
      </c>
      <c r="AV193" s="13" t="s">
        <v>146</v>
      </c>
      <c r="AW193" s="13" t="s">
        <v>31</v>
      </c>
      <c r="AX193" s="13" t="s">
        <v>69</v>
      </c>
      <c r="AY193" s="236" t="s">
        <v>137</v>
      </c>
    </row>
    <row r="194" s="13" customFormat="1">
      <c r="A194" s="13"/>
      <c r="B194" s="226"/>
      <c r="C194" s="227"/>
      <c r="D194" s="219" t="s">
        <v>152</v>
      </c>
      <c r="E194" s="228" t="s">
        <v>19</v>
      </c>
      <c r="F194" s="229" t="s">
        <v>279</v>
      </c>
      <c r="G194" s="227"/>
      <c r="H194" s="230">
        <v>1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152</v>
      </c>
      <c r="AU194" s="236" t="s">
        <v>146</v>
      </c>
      <c r="AV194" s="13" t="s">
        <v>146</v>
      </c>
      <c r="AW194" s="13" t="s">
        <v>31</v>
      </c>
      <c r="AX194" s="13" t="s">
        <v>69</v>
      </c>
      <c r="AY194" s="236" t="s">
        <v>137</v>
      </c>
    </row>
    <row r="195" s="13" customFormat="1">
      <c r="A195" s="13"/>
      <c r="B195" s="226"/>
      <c r="C195" s="227"/>
      <c r="D195" s="219" t="s">
        <v>152</v>
      </c>
      <c r="E195" s="228" t="s">
        <v>19</v>
      </c>
      <c r="F195" s="229" t="s">
        <v>1535</v>
      </c>
      <c r="G195" s="227"/>
      <c r="H195" s="230">
        <v>2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152</v>
      </c>
      <c r="AU195" s="236" t="s">
        <v>146</v>
      </c>
      <c r="AV195" s="13" t="s">
        <v>146</v>
      </c>
      <c r="AW195" s="13" t="s">
        <v>31</v>
      </c>
      <c r="AX195" s="13" t="s">
        <v>69</v>
      </c>
      <c r="AY195" s="236" t="s">
        <v>137</v>
      </c>
    </row>
    <row r="196" s="13" customFormat="1">
      <c r="A196" s="13"/>
      <c r="B196" s="226"/>
      <c r="C196" s="227"/>
      <c r="D196" s="219" t="s">
        <v>152</v>
      </c>
      <c r="E196" s="228" t="s">
        <v>19</v>
      </c>
      <c r="F196" s="229" t="s">
        <v>1536</v>
      </c>
      <c r="G196" s="227"/>
      <c r="H196" s="230">
        <v>2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152</v>
      </c>
      <c r="AU196" s="236" t="s">
        <v>146</v>
      </c>
      <c r="AV196" s="13" t="s">
        <v>146</v>
      </c>
      <c r="AW196" s="13" t="s">
        <v>31</v>
      </c>
      <c r="AX196" s="13" t="s">
        <v>69</v>
      </c>
      <c r="AY196" s="236" t="s">
        <v>137</v>
      </c>
    </row>
    <row r="197" s="13" customFormat="1">
      <c r="A197" s="13"/>
      <c r="B197" s="226"/>
      <c r="C197" s="227"/>
      <c r="D197" s="219" t="s">
        <v>152</v>
      </c>
      <c r="E197" s="228" t="s">
        <v>19</v>
      </c>
      <c r="F197" s="229" t="s">
        <v>276</v>
      </c>
      <c r="G197" s="227"/>
      <c r="H197" s="230">
        <v>3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152</v>
      </c>
      <c r="AU197" s="236" t="s">
        <v>146</v>
      </c>
      <c r="AV197" s="13" t="s">
        <v>146</v>
      </c>
      <c r="AW197" s="13" t="s">
        <v>31</v>
      </c>
      <c r="AX197" s="13" t="s">
        <v>69</v>
      </c>
      <c r="AY197" s="236" t="s">
        <v>137</v>
      </c>
    </row>
    <row r="198" s="13" customFormat="1">
      <c r="A198" s="13"/>
      <c r="B198" s="226"/>
      <c r="C198" s="227"/>
      <c r="D198" s="219" t="s">
        <v>152</v>
      </c>
      <c r="E198" s="228" t="s">
        <v>19</v>
      </c>
      <c r="F198" s="229" t="s">
        <v>1537</v>
      </c>
      <c r="G198" s="227"/>
      <c r="H198" s="230">
        <v>3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152</v>
      </c>
      <c r="AU198" s="236" t="s">
        <v>146</v>
      </c>
      <c r="AV198" s="13" t="s">
        <v>146</v>
      </c>
      <c r="AW198" s="13" t="s">
        <v>31</v>
      </c>
      <c r="AX198" s="13" t="s">
        <v>69</v>
      </c>
      <c r="AY198" s="236" t="s">
        <v>137</v>
      </c>
    </row>
    <row r="199" s="14" customFormat="1">
      <c r="A199" s="14"/>
      <c r="B199" s="237"/>
      <c r="C199" s="238"/>
      <c r="D199" s="219" t="s">
        <v>152</v>
      </c>
      <c r="E199" s="239" t="s">
        <v>19</v>
      </c>
      <c r="F199" s="240" t="s">
        <v>190</v>
      </c>
      <c r="G199" s="238"/>
      <c r="H199" s="241">
        <v>18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152</v>
      </c>
      <c r="AU199" s="247" t="s">
        <v>146</v>
      </c>
      <c r="AV199" s="14" t="s">
        <v>145</v>
      </c>
      <c r="AW199" s="14" t="s">
        <v>31</v>
      </c>
      <c r="AX199" s="14" t="s">
        <v>77</v>
      </c>
      <c r="AY199" s="247" t="s">
        <v>137</v>
      </c>
    </row>
    <row r="200" s="2" customFormat="1" ht="16.5" customHeight="1">
      <c r="A200" s="40"/>
      <c r="B200" s="41"/>
      <c r="C200" s="262" t="s">
        <v>8</v>
      </c>
      <c r="D200" s="262" t="s">
        <v>522</v>
      </c>
      <c r="E200" s="263" t="s">
        <v>1538</v>
      </c>
      <c r="F200" s="264" t="s">
        <v>1539</v>
      </c>
      <c r="G200" s="265" t="s">
        <v>215</v>
      </c>
      <c r="H200" s="266">
        <v>18</v>
      </c>
      <c r="I200" s="267"/>
      <c r="J200" s="268">
        <f>ROUND(I200*H200,2)</f>
        <v>0</v>
      </c>
      <c r="K200" s="264" t="s">
        <v>144</v>
      </c>
      <c r="L200" s="269"/>
      <c r="M200" s="270" t="s">
        <v>19</v>
      </c>
      <c r="N200" s="271" t="s">
        <v>41</v>
      </c>
      <c r="O200" s="86"/>
      <c r="P200" s="215">
        <f>O200*H200</f>
        <v>0</v>
      </c>
      <c r="Q200" s="215">
        <v>9.0000000000000006E-05</v>
      </c>
      <c r="R200" s="215">
        <f>Q200*H200</f>
        <v>0.0016200000000000001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415</v>
      </c>
      <c r="AT200" s="217" t="s">
        <v>522</v>
      </c>
      <c r="AU200" s="217" t="s">
        <v>146</v>
      </c>
      <c r="AY200" s="19" t="s">
        <v>137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146</v>
      </c>
      <c r="BK200" s="218">
        <f>ROUND(I200*H200,2)</f>
        <v>0</v>
      </c>
      <c r="BL200" s="19" t="s">
        <v>269</v>
      </c>
      <c r="BM200" s="217" t="s">
        <v>1540</v>
      </c>
    </row>
    <row r="201" s="2" customFormat="1">
      <c r="A201" s="40"/>
      <c r="B201" s="41"/>
      <c r="C201" s="42"/>
      <c r="D201" s="219" t="s">
        <v>148</v>
      </c>
      <c r="E201" s="42"/>
      <c r="F201" s="220" t="s">
        <v>1539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148</v>
      </c>
      <c r="AU201" s="19" t="s">
        <v>146</v>
      </c>
    </row>
    <row r="202" s="2" customFormat="1" ht="16.5" customHeight="1">
      <c r="A202" s="40"/>
      <c r="B202" s="41"/>
      <c r="C202" s="206" t="s">
        <v>242</v>
      </c>
      <c r="D202" s="206" t="s">
        <v>140</v>
      </c>
      <c r="E202" s="207" t="s">
        <v>1541</v>
      </c>
      <c r="F202" s="208" t="s">
        <v>1542</v>
      </c>
      <c r="G202" s="209" t="s">
        <v>208</v>
      </c>
      <c r="H202" s="210">
        <v>14.5</v>
      </c>
      <c r="I202" s="211"/>
      <c r="J202" s="212">
        <f>ROUND(I202*H202,2)</f>
        <v>0</v>
      </c>
      <c r="K202" s="208" t="s">
        <v>144</v>
      </c>
      <c r="L202" s="46"/>
      <c r="M202" s="213" t="s">
        <v>19</v>
      </c>
      <c r="N202" s="214" t="s">
        <v>41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269</v>
      </c>
      <c r="AT202" s="217" t="s">
        <v>140</v>
      </c>
      <c r="AU202" s="217" t="s">
        <v>146</v>
      </c>
      <c r="AY202" s="19" t="s">
        <v>137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146</v>
      </c>
      <c r="BK202" s="218">
        <f>ROUND(I202*H202,2)</f>
        <v>0</v>
      </c>
      <c r="BL202" s="19" t="s">
        <v>269</v>
      </c>
      <c r="BM202" s="217" t="s">
        <v>1543</v>
      </c>
    </row>
    <row r="203" s="2" customFormat="1">
      <c r="A203" s="40"/>
      <c r="B203" s="41"/>
      <c r="C203" s="42"/>
      <c r="D203" s="219" t="s">
        <v>148</v>
      </c>
      <c r="E203" s="42"/>
      <c r="F203" s="220" t="s">
        <v>1544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148</v>
      </c>
      <c r="AU203" s="19" t="s">
        <v>146</v>
      </c>
    </row>
    <row r="204" s="2" customFormat="1">
      <c r="A204" s="40"/>
      <c r="B204" s="41"/>
      <c r="C204" s="42"/>
      <c r="D204" s="224" t="s">
        <v>150</v>
      </c>
      <c r="E204" s="42"/>
      <c r="F204" s="225" t="s">
        <v>1545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150</v>
      </c>
      <c r="AU204" s="19" t="s">
        <v>146</v>
      </c>
    </row>
    <row r="205" s="13" customFormat="1">
      <c r="A205" s="13"/>
      <c r="B205" s="226"/>
      <c r="C205" s="227"/>
      <c r="D205" s="219" t="s">
        <v>152</v>
      </c>
      <c r="E205" s="228" t="s">
        <v>19</v>
      </c>
      <c r="F205" s="229" t="s">
        <v>1546</v>
      </c>
      <c r="G205" s="227"/>
      <c r="H205" s="230">
        <v>14.5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152</v>
      </c>
      <c r="AU205" s="236" t="s">
        <v>146</v>
      </c>
      <c r="AV205" s="13" t="s">
        <v>146</v>
      </c>
      <c r="AW205" s="13" t="s">
        <v>31</v>
      </c>
      <c r="AX205" s="13" t="s">
        <v>77</v>
      </c>
      <c r="AY205" s="236" t="s">
        <v>137</v>
      </c>
    </row>
    <row r="206" s="2" customFormat="1" ht="16.5" customHeight="1">
      <c r="A206" s="40"/>
      <c r="B206" s="41"/>
      <c r="C206" s="262" t="s">
        <v>255</v>
      </c>
      <c r="D206" s="262" t="s">
        <v>522</v>
      </c>
      <c r="E206" s="263" t="s">
        <v>1547</v>
      </c>
      <c r="F206" s="264" t="s">
        <v>1548</v>
      </c>
      <c r="G206" s="265" t="s">
        <v>208</v>
      </c>
      <c r="H206" s="266">
        <v>16.675000000000001</v>
      </c>
      <c r="I206" s="267"/>
      <c r="J206" s="268">
        <f>ROUND(I206*H206,2)</f>
        <v>0</v>
      </c>
      <c r="K206" s="264" t="s">
        <v>144</v>
      </c>
      <c r="L206" s="269"/>
      <c r="M206" s="270" t="s">
        <v>19</v>
      </c>
      <c r="N206" s="271" t="s">
        <v>41</v>
      </c>
      <c r="O206" s="86"/>
      <c r="P206" s="215">
        <f>O206*H206</f>
        <v>0</v>
      </c>
      <c r="Q206" s="215">
        <v>0.00017000000000000001</v>
      </c>
      <c r="R206" s="215">
        <f>Q206*H206</f>
        <v>0.0028347500000000005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415</v>
      </c>
      <c r="AT206" s="217" t="s">
        <v>522</v>
      </c>
      <c r="AU206" s="217" t="s">
        <v>146</v>
      </c>
      <c r="AY206" s="19" t="s">
        <v>137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146</v>
      </c>
      <c r="BK206" s="218">
        <f>ROUND(I206*H206,2)</f>
        <v>0</v>
      </c>
      <c r="BL206" s="19" t="s">
        <v>269</v>
      </c>
      <c r="BM206" s="217" t="s">
        <v>1549</v>
      </c>
    </row>
    <row r="207" s="2" customFormat="1">
      <c r="A207" s="40"/>
      <c r="B207" s="41"/>
      <c r="C207" s="42"/>
      <c r="D207" s="219" t="s">
        <v>148</v>
      </c>
      <c r="E207" s="42"/>
      <c r="F207" s="220" t="s">
        <v>1548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148</v>
      </c>
      <c r="AU207" s="19" t="s">
        <v>146</v>
      </c>
    </row>
    <row r="208" s="13" customFormat="1">
      <c r="A208" s="13"/>
      <c r="B208" s="226"/>
      <c r="C208" s="227"/>
      <c r="D208" s="219" t="s">
        <v>152</v>
      </c>
      <c r="E208" s="227"/>
      <c r="F208" s="229" t="s">
        <v>1550</v>
      </c>
      <c r="G208" s="227"/>
      <c r="H208" s="230">
        <v>16.675000000000001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152</v>
      </c>
      <c r="AU208" s="236" t="s">
        <v>146</v>
      </c>
      <c r="AV208" s="13" t="s">
        <v>146</v>
      </c>
      <c r="AW208" s="13" t="s">
        <v>4</v>
      </c>
      <c r="AX208" s="13" t="s">
        <v>77</v>
      </c>
      <c r="AY208" s="236" t="s">
        <v>137</v>
      </c>
    </row>
    <row r="209" s="2" customFormat="1" ht="21.75" customHeight="1">
      <c r="A209" s="40"/>
      <c r="B209" s="41"/>
      <c r="C209" s="206" t="s">
        <v>262</v>
      </c>
      <c r="D209" s="206" t="s">
        <v>140</v>
      </c>
      <c r="E209" s="207" t="s">
        <v>1551</v>
      </c>
      <c r="F209" s="208" t="s">
        <v>1552</v>
      </c>
      <c r="G209" s="209" t="s">
        <v>208</v>
      </c>
      <c r="H209" s="210">
        <v>7.5</v>
      </c>
      <c r="I209" s="211"/>
      <c r="J209" s="212">
        <f>ROUND(I209*H209,2)</f>
        <v>0</v>
      </c>
      <c r="K209" s="208" t="s">
        <v>144</v>
      </c>
      <c r="L209" s="46"/>
      <c r="M209" s="213" t="s">
        <v>19</v>
      </c>
      <c r="N209" s="214" t="s">
        <v>41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269</v>
      </c>
      <c r="AT209" s="217" t="s">
        <v>140</v>
      </c>
      <c r="AU209" s="217" t="s">
        <v>146</v>
      </c>
      <c r="AY209" s="19" t="s">
        <v>137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146</v>
      </c>
      <c r="BK209" s="218">
        <f>ROUND(I209*H209,2)</f>
        <v>0</v>
      </c>
      <c r="BL209" s="19" t="s">
        <v>269</v>
      </c>
      <c r="BM209" s="217" t="s">
        <v>1553</v>
      </c>
    </row>
    <row r="210" s="2" customFormat="1">
      <c r="A210" s="40"/>
      <c r="B210" s="41"/>
      <c r="C210" s="42"/>
      <c r="D210" s="219" t="s">
        <v>148</v>
      </c>
      <c r="E210" s="42"/>
      <c r="F210" s="220" t="s">
        <v>1554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148</v>
      </c>
      <c r="AU210" s="19" t="s">
        <v>146</v>
      </c>
    </row>
    <row r="211" s="2" customFormat="1">
      <c r="A211" s="40"/>
      <c r="B211" s="41"/>
      <c r="C211" s="42"/>
      <c r="D211" s="224" t="s">
        <v>150</v>
      </c>
      <c r="E211" s="42"/>
      <c r="F211" s="225" t="s">
        <v>1555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150</v>
      </c>
      <c r="AU211" s="19" t="s">
        <v>146</v>
      </c>
    </row>
    <row r="212" s="13" customFormat="1">
      <c r="A212" s="13"/>
      <c r="B212" s="226"/>
      <c r="C212" s="227"/>
      <c r="D212" s="219" t="s">
        <v>152</v>
      </c>
      <c r="E212" s="228" t="s">
        <v>19</v>
      </c>
      <c r="F212" s="229" t="s">
        <v>1556</v>
      </c>
      <c r="G212" s="227"/>
      <c r="H212" s="230">
        <v>7.5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152</v>
      </c>
      <c r="AU212" s="236" t="s">
        <v>146</v>
      </c>
      <c r="AV212" s="13" t="s">
        <v>146</v>
      </c>
      <c r="AW212" s="13" t="s">
        <v>31</v>
      </c>
      <c r="AX212" s="13" t="s">
        <v>77</v>
      </c>
      <c r="AY212" s="236" t="s">
        <v>137</v>
      </c>
    </row>
    <row r="213" s="2" customFormat="1" ht="16.5" customHeight="1">
      <c r="A213" s="40"/>
      <c r="B213" s="41"/>
      <c r="C213" s="262" t="s">
        <v>269</v>
      </c>
      <c r="D213" s="262" t="s">
        <v>522</v>
      </c>
      <c r="E213" s="263" t="s">
        <v>1547</v>
      </c>
      <c r="F213" s="264" t="s">
        <v>1548</v>
      </c>
      <c r="G213" s="265" t="s">
        <v>208</v>
      </c>
      <c r="H213" s="266">
        <v>8.625</v>
      </c>
      <c r="I213" s="267"/>
      <c r="J213" s="268">
        <f>ROUND(I213*H213,2)</f>
        <v>0</v>
      </c>
      <c r="K213" s="264" t="s">
        <v>144</v>
      </c>
      <c r="L213" s="269"/>
      <c r="M213" s="270" t="s">
        <v>19</v>
      </c>
      <c r="N213" s="271" t="s">
        <v>41</v>
      </c>
      <c r="O213" s="86"/>
      <c r="P213" s="215">
        <f>O213*H213</f>
        <v>0</v>
      </c>
      <c r="Q213" s="215">
        <v>0.00017000000000000001</v>
      </c>
      <c r="R213" s="215">
        <f>Q213*H213</f>
        <v>0.0014662500000000001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415</v>
      </c>
      <c r="AT213" s="217" t="s">
        <v>522</v>
      </c>
      <c r="AU213" s="217" t="s">
        <v>146</v>
      </c>
      <c r="AY213" s="19" t="s">
        <v>137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146</v>
      </c>
      <c r="BK213" s="218">
        <f>ROUND(I213*H213,2)</f>
        <v>0</v>
      </c>
      <c r="BL213" s="19" t="s">
        <v>269</v>
      </c>
      <c r="BM213" s="217" t="s">
        <v>1557</v>
      </c>
    </row>
    <row r="214" s="2" customFormat="1">
      <c r="A214" s="40"/>
      <c r="B214" s="41"/>
      <c r="C214" s="42"/>
      <c r="D214" s="219" t="s">
        <v>148</v>
      </c>
      <c r="E214" s="42"/>
      <c r="F214" s="220" t="s">
        <v>1548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148</v>
      </c>
      <c r="AU214" s="19" t="s">
        <v>146</v>
      </c>
    </row>
    <row r="215" s="13" customFormat="1">
      <c r="A215" s="13"/>
      <c r="B215" s="226"/>
      <c r="C215" s="227"/>
      <c r="D215" s="219" t="s">
        <v>152</v>
      </c>
      <c r="E215" s="227"/>
      <c r="F215" s="229" t="s">
        <v>1558</v>
      </c>
      <c r="G215" s="227"/>
      <c r="H215" s="230">
        <v>8.625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152</v>
      </c>
      <c r="AU215" s="236" t="s">
        <v>146</v>
      </c>
      <c r="AV215" s="13" t="s">
        <v>146</v>
      </c>
      <c r="AW215" s="13" t="s">
        <v>4</v>
      </c>
      <c r="AX215" s="13" t="s">
        <v>77</v>
      </c>
      <c r="AY215" s="236" t="s">
        <v>137</v>
      </c>
    </row>
    <row r="216" s="2" customFormat="1" ht="16.5" customHeight="1">
      <c r="A216" s="40"/>
      <c r="B216" s="41"/>
      <c r="C216" s="206" t="s">
        <v>285</v>
      </c>
      <c r="D216" s="206" t="s">
        <v>140</v>
      </c>
      <c r="E216" s="207" t="s">
        <v>1559</v>
      </c>
      <c r="F216" s="208" t="s">
        <v>1560</v>
      </c>
      <c r="G216" s="209" t="s">
        <v>208</v>
      </c>
      <c r="H216" s="210">
        <v>380.89999999999998</v>
      </c>
      <c r="I216" s="211"/>
      <c r="J216" s="212">
        <f>ROUND(I216*H216,2)</f>
        <v>0</v>
      </c>
      <c r="K216" s="208" t="s">
        <v>144</v>
      </c>
      <c r="L216" s="46"/>
      <c r="M216" s="213" t="s">
        <v>19</v>
      </c>
      <c r="N216" s="214" t="s">
        <v>41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269</v>
      </c>
      <c r="AT216" s="217" t="s">
        <v>140</v>
      </c>
      <c r="AU216" s="217" t="s">
        <v>146</v>
      </c>
      <c r="AY216" s="19" t="s">
        <v>137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146</v>
      </c>
      <c r="BK216" s="218">
        <f>ROUND(I216*H216,2)</f>
        <v>0</v>
      </c>
      <c r="BL216" s="19" t="s">
        <v>269</v>
      </c>
      <c r="BM216" s="217" t="s">
        <v>1561</v>
      </c>
    </row>
    <row r="217" s="2" customFormat="1">
      <c r="A217" s="40"/>
      <c r="B217" s="41"/>
      <c r="C217" s="42"/>
      <c r="D217" s="219" t="s">
        <v>148</v>
      </c>
      <c r="E217" s="42"/>
      <c r="F217" s="220" t="s">
        <v>1562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148</v>
      </c>
      <c r="AU217" s="19" t="s">
        <v>146</v>
      </c>
    </row>
    <row r="218" s="2" customFormat="1">
      <c r="A218" s="40"/>
      <c r="B218" s="41"/>
      <c r="C218" s="42"/>
      <c r="D218" s="224" t="s">
        <v>150</v>
      </c>
      <c r="E218" s="42"/>
      <c r="F218" s="225" t="s">
        <v>1563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150</v>
      </c>
      <c r="AU218" s="19" t="s">
        <v>146</v>
      </c>
    </row>
    <row r="219" s="15" customFormat="1">
      <c r="A219" s="15"/>
      <c r="B219" s="248"/>
      <c r="C219" s="249"/>
      <c r="D219" s="219" t="s">
        <v>152</v>
      </c>
      <c r="E219" s="250" t="s">
        <v>19</v>
      </c>
      <c r="F219" s="251" t="s">
        <v>1564</v>
      </c>
      <c r="G219" s="249"/>
      <c r="H219" s="250" t="s">
        <v>19</v>
      </c>
      <c r="I219" s="252"/>
      <c r="J219" s="249"/>
      <c r="K219" s="249"/>
      <c r="L219" s="253"/>
      <c r="M219" s="254"/>
      <c r="N219" s="255"/>
      <c r="O219" s="255"/>
      <c r="P219" s="255"/>
      <c r="Q219" s="255"/>
      <c r="R219" s="255"/>
      <c r="S219" s="255"/>
      <c r="T219" s="25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7" t="s">
        <v>152</v>
      </c>
      <c r="AU219" s="257" t="s">
        <v>146</v>
      </c>
      <c r="AV219" s="15" t="s">
        <v>77</v>
      </c>
      <c r="AW219" s="15" t="s">
        <v>31</v>
      </c>
      <c r="AX219" s="15" t="s">
        <v>69</v>
      </c>
      <c r="AY219" s="257" t="s">
        <v>137</v>
      </c>
    </row>
    <row r="220" s="13" customFormat="1">
      <c r="A220" s="13"/>
      <c r="B220" s="226"/>
      <c r="C220" s="227"/>
      <c r="D220" s="219" t="s">
        <v>152</v>
      </c>
      <c r="E220" s="228" t="s">
        <v>19</v>
      </c>
      <c r="F220" s="229" t="s">
        <v>1565</v>
      </c>
      <c r="G220" s="227"/>
      <c r="H220" s="230">
        <v>18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152</v>
      </c>
      <c r="AU220" s="236" t="s">
        <v>146</v>
      </c>
      <c r="AV220" s="13" t="s">
        <v>146</v>
      </c>
      <c r="AW220" s="13" t="s">
        <v>31</v>
      </c>
      <c r="AX220" s="13" t="s">
        <v>69</v>
      </c>
      <c r="AY220" s="236" t="s">
        <v>137</v>
      </c>
    </row>
    <row r="221" s="13" customFormat="1">
      <c r="A221" s="13"/>
      <c r="B221" s="226"/>
      <c r="C221" s="227"/>
      <c r="D221" s="219" t="s">
        <v>152</v>
      </c>
      <c r="E221" s="228" t="s">
        <v>19</v>
      </c>
      <c r="F221" s="229" t="s">
        <v>1566</v>
      </c>
      <c r="G221" s="227"/>
      <c r="H221" s="230">
        <v>22.5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152</v>
      </c>
      <c r="AU221" s="236" t="s">
        <v>146</v>
      </c>
      <c r="AV221" s="13" t="s">
        <v>146</v>
      </c>
      <c r="AW221" s="13" t="s">
        <v>31</v>
      </c>
      <c r="AX221" s="13" t="s">
        <v>69</v>
      </c>
      <c r="AY221" s="236" t="s">
        <v>137</v>
      </c>
    </row>
    <row r="222" s="13" customFormat="1">
      <c r="A222" s="13"/>
      <c r="B222" s="226"/>
      <c r="C222" s="227"/>
      <c r="D222" s="219" t="s">
        <v>152</v>
      </c>
      <c r="E222" s="228" t="s">
        <v>19</v>
      </c>
      <c r="F222" s="229" t="s">
        <v>1567</v>
      </c>
      <c r="G222" s="227"/>
      <c r="H222" s="230">
        <v>39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152</v>
      </c>
      <c r="AU222" s="236" t="s">
        <v>146</v>
      </c>
      <c r="AV222" s="13" t="s">
        <v>146</v>
      </c>
      <c r="AW222" s="13" t="s">
        <v>31</v>
      </c>
      <c r="AX222" s="13" t="s">
        <v>69</v>
      </c>
      <c r="AY222" s="236" t="s">
        <v>137</v>
      </c>
    </row>
    <row r="223" s="13" customFormat="1">
      <c r="A223" s="13"/>
      <c r="B223" s="226"/>
      <c r="C223" s="227"/>
      <c r="D223" s="219" t="s">
        <v>152</v>
      </c>
      <c r="E223" s="228" t="s">
        <v>19</v>
      </c>
      <c r="F223" s="229" t="s">
        <v>1568</v>
      </c>
      <c r="G223" s="227"/>
      <c r="H223" s="230">
        <v>37.5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152</v>
      </c>
      <c r="AU223" s="236" t="s">
        <v>146</v>
      </c>
      <c r="AV223" s="13" t="s">
        <v>146</v>
      </c>
      <c r="AW223" s="13" t="s">
        <v>31</v>
      </c>
      <c r="AX223" s="13" t="s">
        <v>69</v>
      </c>
      <c r="AY223" s="236" t="s">
        <v>137</v>
      </c>
    </row>
    <row r="224" s="13" customFormat="1">
      <c r="A224" s="13"/>
      <c r="B224" s="226"/>
      <c r="C224" s="227"/>
      <c r="D224" s="219" t="s">
        <v>152</v>
      </c>
      <c r="E224" s="228" t="s">
        <v>19</v>
      </c>
      <c r="F224" s="229" t="s">
        <v>1569</v>
      </c>
      <c r="G224" s="227"/>
      <c r="H224" s="230">
        <v>29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152</v>
      </c>
      <c r="AU224" s="236" t="s">
        <v>146</v>
      </c>
      <c r="AV224" s="13" t="s">
        <v>146</v>
      </c>
      <c r="AW224" s="13" t="s">
        <v>31</v>
      </c>
      <c r="AX224" s="13" t="s">
        <v>69</v>
      </c>
      <c r="AY224" s="236" t="s">
        <v>137</v>
      </c>
    </row>
    <row r="225" s="13" customFormat="1">
      <c r="A225" s="13"/>
      <c r="B225" s="226"/>
      <c r="C225" s="227"/>
      <c r="D225" s="219" t="s">
        <v>152</v>
      </c>
      <c r="E225" s="228" t="s">
        <v>19</v>
      </c>
      <c r="F225" s="229" t="s">
        <v>310</v>
      </c>
      <c r="G225" s="227"/>
      <c r="H225" s="230">
        <v>6.2000000000000002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152</v>
      </c>
      <c r="AU225" s="236" t="s">
        <v>146</v>
      </c>
      <c r="AV225" s="13" t="s">
        <v>146</v>
      </c>
      <c r="AW225" s="13" t="s">
        <v>31</v>
      </c>
      <c r="AX225" s="13" t="s">
        <v>69</v>
      </c>
      <c r="AY225" s="236" t="s">
        <v>137</v>
      </c>
    </row>
    <row r="226" s="13" customFormat="1">
      <c r="A226" s="13"/>
      <c r="B226" s="226"/>
      <c r="C226" s="227"/>
      <c r="D226" s="219" t="s">
        <v>152</v>
      </c>
      <c r="E226" s="228" t="s">
        <v>19</v>
      </c>
      <c r="F226" s="229" t="s">
        <v>311</v>
      </c>
      <c r="G226" s="227"/>
      <c r="H226" s="230">
        <v>4.2000000000000002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152</v>
      </c>
      <c r="AU226" s="236" t="s">
        <v>146</v>
      </c>
      <c r="AV226" s="13" t="s">
        <v>146</v>
      </c>
      <c r="AW226" s="13" t="s">
        <v>31</v>
      </c>
      <c r="AX226" s="13" t="s">
        <v>69</v>
      </c>
      <c r="AY226" s="236" t="s">
        <v>137</v>
      </c>
    </row>
    <row r="227" s="13" customFormat="1">
      <c r="A227" s="13"/>
      <c r="B227" s="226"/>
      <c r="C227" s="227"/>
      <c r="D227" s="219" t="s">
        <v>152</v>
      </c>
      <c r="E227" s="228" t="s">
        <v>19</v>
      </c>
      <c r="F227" s="229" t="s">
        <v>1570</v>
      </c>
      <c r="G227" s="227"/>
      <c r="H227" s="230">
        <v>10.9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152</v>
      </c>
      <c r="AU227" s="236" t="s">
        <v>146</v>
      </c>
      <c r="AV227" s="13" t="s">
        <v>146</v>
      </c>
      <c r="AW227" s="13" t="s">
        <v>31</v>
      </c>
      <c r="AX227" s="13" t="s">
        <v>69</v>
      </c>
      <c r="AY227" s="236" t="s">
        <v>137</v>
      </c>
    </row>
    <row r="228" s="13" customFormat="1">
      <c r="A228" s="13"/>
      <c r="B228" s="226"/>
      <c r="C228" s="227"/>
      <c r="D228" s="219" t="s">
        <v>152</v>
      </c>
      <c r="E228" s="228" t="s">
        <v>19</v>
      </c>
      <c r="F228" s="229" t="s">
        <v>313</v>
      </c>
      <c r="G228" s="227"/>
      <c r="H228" s="230">
        <v>5.7999999999999998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152</v>
      </c>
      <c r="AU228" s="236" t="s">
        <v>146</v>
      </c>
      <c r="AV228" s="13" t="s">
        <v>146</v>
      </c>
      <c r="AW228" s="13" t="s">
        <v>31</v>
      </c>
      <c r="AX228" s="13" t="s">
        <v>69</v>
      </c>
      <c r="AY228" s="236" t="s">
        <v>137</v>
      </c>
    </row>
    <row r="229" s="13" customFormat="1">
      <c r="A229" s="13"/>
      <c r="B229" s="226"/>
      <c r="C229" s="227"/>
      <c r="D229" s="219" t="s">
        <v>152</v>
      </c>
      <c r="E229" s="228" t="s">
        <v>19</v>
      </c>
      <c r="F229" s="229" t="s">
        <v>314</v>
      </c>
      <c r="G229" s="227"/>
      <c r="H229" s="230">
        <v>1.3999999999999999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152</v>
      </c>
      <c r="AU229" s="236" t="s">
        <v>146</v>
      </c>
      <c r="AV229" s="13" t="s">
        <v>146</v>
      </c>
      <c r="AW229" s="13" t="s">
        <v>31</v>
      </c>
      <c r="AX229" s="13" t="s">
        <v>69</v>
      </c>
      <c r="AY229" s="236" t="s">
        <v>137</v>
      </c>
    </row>
    <row r="230" s="13" customFormat="1">
      <c r="A230" s="13"/>
      <c r="B230" s="226"/>
      <c r="C230" s="227"/>
      <c r="D230" s="219" t="s">
        <v>152</v>
      </c>
      <c r="E230" s="228" t="s">
        <v>19</v>
      </c>
      <c r="F230" s="229" t="s">
        <v>315</v>
      </c>
      <c r="G230" s="227"/>
      <c r="H230" s="230">
        <v>1.8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152</v>
      </c>
      <c r="AU230" s="236" t="s">
        <v>146</v>
      </c>
      <c r="AV230" s="13" t="s">
        <v>146</v>
      </c>
      <c r="AW230" s="13" t="s">
        <v>31</v>
      </c>
      <c r="AX230" s="13" t="s">
        <v>69</v>
      </c>
      <c r="AY230" s="236" t="s">
        <v>137</v>
      </c>
    </row>
    <row r="231" s="13" customFormat="1">
      <c r="A231" s="13"/>
      <c r="B231" s="226"/>
      <c r="C231" s="227"/>
      <c r="D231" s="219" t="s">
        <v>152</v>
      </c>
      <c r="E231" s="228" t="s">
        <v>19</v>
      </c>
      <c r="F231" s="229" t="s">
        <v>316</v>
      </c>
      <c r="G231" s="227"/>
      <c r="H231" s="230">
        <v>2.7999999999999998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152</v>
      </c>
      <c r="AU231" s="236" t="s">
        <v>146</v>
      </c>
      <c r="AV231" s="13" t="s">
        <v>146</v>
      </c>
      <c r="AW231" s="13" t="s">
        <v>31</v>
      </c>
      <c r="AX231" s="13" t="s">
        <v>69</v>
      </c>
      <c r="AY231" s="236" t="s">
        <v>137</v>
      </c>
    </row>
    <row r="232" s="13" customFormat="1">
      <c r="A232" s="13"/>
      <c r="B232" s="226"/>
      <c r="C232" s="227"/>
      <c r="D232" s="219" t="s">
        <v>152</v>
      </c>
      <c r="E232" s="228" t="s">
        <v>19</v>
      </c>
      <c r="F232" s="229" t="s">
        <v>317</v>
      </c>
      <c r="G232" s="227"/>
      <c r="H232" s="230">
        <v>3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152</v>
      </c>
      <c r="AU232" s="236" t="s">
        <v>146</v>
      </c>
      <c r="AV232" s="13" t="s">
        <v>146</v>
      </c>
      <c r="AW232" s="13" t="s">
        <v>31</v>
      </c>
      <c r="AX232" s="13" t="s">
        <v>69</v>
      </c>
      <c r="AY232" s="236" t="s">
        <v>137</v>
      </c>
    </row>
    <row r="233" s="13" customFormat="1">
      <c r="A233" s="13"/>
      <c r="B233" s="226"/>
      <c r="C233" s="227"/>
      <c r="D233" s="219" t="s">
        <v>152</v>
      </c>
      <c r="E233" s="228" t="s">
        <v>19</v>
      </c>
      <c r="F233" s="229" t="s">
        <v>318</v>
      </c>
      <c r="G233" s="227"/>
      <c r="H233" s="230">
        <v>3.2999999999999998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152</v>
      </c>
      <c r="AU233" s="236" t="s">
        <v>146</v>
      </c>
      <c r="AV233" s="13" t="s">
        <v>146</v>
      </c>
      <c r="AW233" s="13" t="s">
        <v>31</v>
      </c>
      <c r="AX233" s="13" t="s">
        <v>69</v>
      </c>
      <c r="AY233" s="236" t="s">
        <v>137</v>
      </c>
    </row>
    <row r="234" s="13" customFormat="1">
      <c r="A234" s="13"/>
      <c r="B234" s="226"/>
      <c r="C234" s="227"/>
      <c r="D234" s="219" t="s">
        <v>152</v>
      </c>
      <c r="E234" s="228" t="s">
        <v>19</v>
      </c>
      <c r="F234" s="229" t="s">
        <v>319</v>
      </c>
      <c r="G234" s="227"/>
      <c r="H234" s="230">
        <v>2.7999999999999998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152</v>
      </c>
      <c r="AU234" s="236" t="s">
        <v>146</v>
      </c>
      <c r="AV234" s="13" t="s">
        <v>146</v>
      </c>
      <c r="AW234" s="13" t="s">
        <v>31</v>
      </c>
      <c r="AX234" s="13" t="s">
        <v>69</v>
      </c>
      <c r="AY234" s="236" t="s">
        <v>137</v>
      </c>
    </row>
    <row r="235" s="13" customFormat="1">
      <c r="A235" s="13"/>
      <c r="B235" s="226"/>
      <c r="C235" s="227"/>
      <c r="D235" s="219" t="s">
        <v>152</v>
      </c>
      <c r="E235" s="228" t="s">
        <v>19</v>
      </c>
      <c r="F235" s="229" t="s">
        <v>1571</v>
      </c>
      <c r="G235" s="227"/>
      <c r="H235" s="230">
        <v>29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152</v>
      </c>
      <c r="AU235" s="236" t="s">
        <v>146</v>
      </c>
      <c r="AV235" s="13" t="s">
        <v>146</v>
      </c>
      <c r="AW235" s="13" t="s">
        <v>31</v>
      </c>
      <c r="AX235" s="13" t="s">
        <v>69</v>
      </c>
      <c r="AY235" s="236" t="s">
        <v>137</v>
      </c>
    </row>
    <row r="236" s="13" customFormat="1">
      <c r="A236" s="13"/>
      <c r="B236" s="226"/>
      <c r="C236" s="227"/>
      <c r="D236" s="219" t="s">
        <v>152</v>
      </c>
      <c r="E236" s="228" t="s">
        <v>19</v>
      </c>
      <c r="F236" s="229" t="s">
        <v>1572</v>
      </c>
      <c r="G236" s="227"/>
      <c r="H236" s="230">
        <v>68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152</v>
      </c>
      <c r="AU236" s="236" t="s">
        <v>146</v>
      </c>
      <c r="AV236" s="13" t="s">
        <v>146</v>
      </c>
      <c r="AW236" s="13" t="s">
        <v>31</v>
      </c>
      <c r="AX236" s="13" t="s">
        <v>69</v>
      </c>
      <c r="AY236" s="236" t="s">
        <v>137</v>
      </c>
    </row>
    <row r="237" s="13" customFormat="1">
      <c r="A237" s="13"/>
      <c r="B237" s="226"/>
      <c r="C237" s="227"/>
      <c r="D237" s="219" t="s">
        <v>152</v>
      </c>
      <c r="E237" s="228" t="s">
        <v>19</v>
      </c>
      <c r="F237" s="229" t="s">
        <v>1573</v>
      </c>
      <c r="G237" s="227"/>
      <c r="H237" s="230">
        <v>18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152</v>
      </c>
      <c r="AU237" s="236" t="s">
        <v>146</v>
      </c>
      <c r="AV237" s="13" t="s">
        <v>146</v>
      </c>
      <c r="AW237" s="13" t="s">
        <v>31</v>
      </c>
      <c r="AX237" s="13" t="s">
        <v>69</v>
      </c>
      <c r="AY237" s="236" t="s">
        <v>137</v>
      </c>
    </row>
    <row r="238" s="13" customFormat="1">
      <c r="A238" s="13"/>
      <c r="B238" s="226"/>
      <c r="C238" s="227"/>
      <c r="D238" s="219" t="s">
        <v>152</v>
      </c>
      <c r="E238" s="228" t="s">
        <v>19</v>
      </c>
      <c r="F238" s="229" t="s">
        <v>1507</v>
      </c>
      <c r="G238" s="227"/>
      <c r="H238" s="230">
        <v>63.200000000000003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152</v>
      </c>
      <c r="AU238" s="236" t="s">
        <v>146</v>
      </c>
      <c r="AV238" s="13" t="s">
        <v>146</v>
      </c>
      <c r="AW238" s="13" t="s">
        <v>31</v>
      </c>
      <c r="AX238" s="13" t="s">
        <v>69</v>
      </c>
      <c r="AY238" s="236" t="s">
        <v>137</v>
      </c>
    </row>
    <row r="239" s="13" customFormat="1">
      <c r="A239" s="13"/>
      <c r="B239" s="226"/>
      <c r="C239" s="227"/>
      <c r="D239" s="219" t="s">
        <v>152</v>
      </c>
      <c r="E239" s="228" t="s">
        <v>19</v>
      </c>
      <c r="F239" s="229" t="s">
        <v>1574</v>
      </c>
      <c r="G239" s="227"/>
      <c r="H239" s="230">
        <v>14.5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152</v>
      </c>
      <c r="AU239" s="236" t="s">
        <v>146</v>
      </c>
      <c r="AV239" s="13" t="s">
        <v>146</v>
      </c>
      <c r="AW239" s="13" t="s">
        <v>31</v>
      </c>
      <c r="AX239" s="13" t="s">
        <v>69</v>
      </c>
      <c r="AY239" s="236" t="s">
        <v>137</v>
      </c>
    </row>
    <row r="240" s="14" customFormat="1">
      <c r="A240" s="14"/>
      <c r="B240" s="237"/>
      <c r="C240" s="238"/>
      <c r="D240" s="219" t="s">
        <v>152</v>
      </c>
      <c r="E240" s="239" t="s">
        <v>19</v>
      </c>
      <c r="F240" s="240" t="s">
        <v>190</v>
      </c>
      <c r="G240" s="238"/>
      <c r="H240" s="241">
        <v>380.90000000000003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152</v>
      </c>
      <c r="AU240" s="247" t="s">
        <v>146</v>
      </c>
      <c r="AV240" s="14" t="s">
        <v>145</v>
      </c>
      <c r="AW240" s="14" t="s">
        <v>31</v>
      </c>
      <c r="AX240" s="14" t="s">
        <v>77</v>
      </c>
      <c r="AY240" s="247" t="s">
        <v>137</v>
      </c>
    </row>
    <row r="241" s="2" customFormat="1" ht="16.5" customHeight="1">
      <c r="A241" s="40"/>
      <c r="B241" s="41"/>
      <c r="C241" s="262" t="s">
        <v>294</v>
      </c>
      <c r="D241" s="262" t="s">
        <v>522</v>
      </c>
      <c r="E241" s="263" t="s">
        <v>1575</v>
      </c>
      <c r="F241" s="264" t="s">
        <v>1576</v>
      </c>
      <c r="G241" s="265" t="s">
        <v>208</v>
      </c>
      <c r="H241" s="266">
        <v>221.60499999999999</v>
      </c>
      <c r="I241" s="267"/>
      <c r="J241" s="268">
        <f>ROUND(I241*H241,2)</f>
        <v>0</v>
      </c>
      <c r="K241" s="264" t="s">
        <v>144</v>
      </c>
      <c r="L241" s="269"/>
      <c r="M241" s="270" t="s">
        <v>19</v>
      </c>
      <c r="N241" s="271" t="s">
        <v>41</v>
      </c>
      <c r="O241" s="86"/>
      <c r="P241" s="215">
        <f>O241*H241</f>
        <v>0</v>
      </c>
      <c r="Q241" s="215">
        <v>0.00012</v>
      </c>
      <c r="R241" s="215">
        <f>Q241*H241</f>
        <v>0.026592600000000001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415</v>
      </c>
      <c r="AT241" s="217" t="s">
        <v>522</v>
      </c>
      <c r="AU241" s="217" t="s">
        <v>146</v>
      </c>
      <c r="AY241" s="19" t="s">
        <v>137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146</v>
      </c>
      <c r="BK241" s="218">
        <f>ROUND(I241*H241,2)</f>
        <v>0</v>
      </c>
      <c r="BL241" s="19" t="s">
        <v>269</v>
      </c>
      <c r="BM241" s="217" t="s">
        <v>1577</v>
      </c>
    </row>
    <row r="242" s="2" customFormat="1">
      <c r="A242" s="40"/>
      <c r="B242" s="41"/>
      <c r="C242" s="42"/>
      <c r="D242" s="219" t="s">
        <v>148</v>
      </c>
      <c r="E242" s="42"/>
      <c r="F242" s="220" t="s">
        <v>1576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148</v>
      </c>
      <c r="AU242" s="19" t="s">
        <v>146</v>
      </c>
    </row>
    <row r="243" s="13" customFormat="1">
      <c r="A243" s="13"/>
      <c r="B243" s="226"/>
      <c r="C243" s="227"/>
      <c r="D243" s="219" t="s">
        <v>152</v>
      </c>
      <c r="E243" s="228" t="s">
        <v>19</v>
      </c>
      <c r="F243" s="229" t="s">
        <v>1571</v>
      </c>
      <c r="G243" s="227"/>
      <c r="H243" s="230">
        <v>29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152</v>
      </c>
      <c r="AU243" s="236" t="s">
        <v>146</v>
      </c>
      <c r="AV243" s="13" t="s">
        <v>146</v>
      </c>
      <c r="AW243" s="13" t="s">
        <v>31</v>
      </c>
      <c r="AX243" s="13" t="s">
        <v>69</v>
      </c>
      <c r="AY243" s="236" t="s">
        <v>137</v>
      </c>
    </row>
    <row r="244" s="13" customFormat="1">
      <c r="A244" s="13"/>
      <c r="B244" s="226"/>
      <c r="C244" s="227"/>
      <c r="D244" s="219" t="s">
        <v>152</v>
      </c>
      <c r="E244" s="228" t="s">
        <v>19</v>
      </c>
      <c r="F244" s="229" t="s">
        <v>1572</v>
      </c>
      <c r="G244" s="227"/>
      <c r="H244" s="230">
        <v>68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152</v>
      </c>
      <c r="AU244" s="236" t="s">
        <v>146</v>
      </c>
      <c r="AV244" s="13" t="s">
        <v>146</v>
      </c>
      <c r="AW244" s="13" t="s">
        <v>31</v>
      </c>
      <c r="AX244" s="13" t="s">
        <v>69</v>
      </c>
      <c r="AY244" s="236" t="s">
        <v>137</v>
      </c>
    </row>
    <row r="245" s="13" customFormat="1">
      <c r="A245" s="13"/>
      <c r="B245" s="226"/>
      <c r="C245" s="227"/>
      <c r="D245" s="219" t="s">
        <v>152</v>
      </c>
      <c r="E245" s="228" t="s">
        <v>19</v>
      </c>
      <c r="F245" s="229" t="s">
        <v>1573</v>
      </c>
      <c r="G245" s="227"/>
      <c r="H245" s="230">
        <v>18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152</v>
      </c>
      <c r="AU245" s="236" t="s">
        <v>146</v>
      </c>
      <c r="AV245" s="13" t="s">
        <v>146</v>
      </c>
      <c r="AW245" s="13" t="s">
        <v>31</v>
      </c>
      <c r="AX245" s="13" t="s">
        <v>69</v>
      </c>
      <c r="AY245" s="236" t="s">
        <v>137</v>
      </c>
    </row>
    <row r="246" s="13" customFormat="1">
      <c r="A246" s="13"/>
      <c r="B246" s="226"/>
      <c r="C246" s="227"/>
      <c r="D246" s="219" t="s">
        <v>152</v>
      </c>
      <c r="E246" s="228" t="s">
        <v>19</v>
      </c>
      <c r="F246" s="229" t="s">
        <v>1507</v>
      </c>
      <c r="G246" s="227"/>
      <c r="H246" s="230">
        <v>63.200000000000003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152</v>
      </c>
      <c r="AU246" s="236" t="s">
        <v>146</v>
      </c>
      <c r="AV246" s="13" t="s">
        <v>146</v>
      </c>
      <c r="AW246" s="13" t="s">
        <v>31</v>
      </c>
      <c r="AX246" s="13" t="s">
        <v>69</v>
      </c>
      <c r="AY246" s="236" t="s">
        <v>137</v>
      </c>
    </row>
    <row r="247" s="13" customFormat="1">
      <c r="A247" s="13"/>
      <c r="B247" s="226"/>
      <c r="C247" s="227"/>
      <c r="D247" s="219" t="s">
        <v>152</v>
      </c>
      <c r="E247" s="228" t="s">
        <v>19</v>
      </c>
      <c r="F247" s="229" t="s">
        <v>1574</v>
      </c>
      <c r="G247" s="227"/>
      <c r="H247" s="230">
        <v>14.5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152</v>
      </c>
      <c r="AU247" s="236" t="s">
        <v>146</v>
      </c>
      <c r="AV247" s="13" t="s">
        <v>146</v>
      </c>
      <c r="AW247" s="13" t="s">
        <v>31</v>
      </c>
      <c r="AX247" s="13" t="s">
        <v>69</v>
      </c>
      <c r="AY247" s="236" t="s">
        <v>137</v>
      </c>
    </row>
    <row r="248" s="14" customFormat="1">
      <c r="A248" s="14"/>
      <c r="B248" s="237"/>
      <c r="C248" s="238"/>
      <c r="D248" s="219" t="s">
        <v>152</v>
      </c>
      <c r="E248" s="239" t="s">
        <v>19</v>
      </c>
      <c r="F248" s="240" t="s">
        <v>190</v>
      </c>
      <c r="G248" s="238"/>
      <c r="H248" s="241">
        <v>192.69999999999999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152</v>
      </c>
      <c r="AU248" s="247" t="s">
        <v>146</v>
      </c>
      <c r="AV248" s="14" t="s">
        <v>145</v>
      </c>
      <c r="AW248" s="14" t="s">
        <v>31</v>
      </c>
      <c r="AX248" s="14" t="s">
        <v>77</v>
      </c>
      <c r="AY248" s="247" t="s">
        <v>137</v>
      </c>
    </row>
    <row r="249" s="13" customFormat="1">
      <c r="A249" s="13"/>
      <c r="B249" s="226"/>
      <c r="C249" s="227"/>
      <c r="D249" s="219" t="s">
        <v>152</v>
      </c>
      <c r="E249" s="227"/>
      <c r="F249" s="229" t="s">
        <v>1578</v>
      </c>
      <c r="G249" s="227"/>
      <c r="H249" s="230">
        <v>221.60499999999999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152</v>
      </c>
      <c r="AU249" s="236" t="s">
        <v>146</v>
      </c>
      <c r="AV249" s="13" t="s">
        <v>146</v>
      </c>
      <c r="AW249" s="13" t="s">
        <v>4</v>
      </c>
      <c r="AX249" s="13" t="s">
        <v>77</v>
      </c>
      <c r="AY249" s="236" t="s">
        <v>137</v>
      </c>
    </row>
    <row r="250" s="2" customFormat="1" ht="16.5" customHeight="1">
      <c r="A250" s="40"/>
      <c r="B250" s="41"/>
      <c r="C250" s="262" t="s">
        <v>301</v>
      </c>
      <c r="D250" s="262" t="s">
        <v>522</v>
      </c>
      <c r="E250" s="263" t="s">
        <v>1579</v>
      </c>
      <c r="F250" s="264" t="s">
        <v>1580</v>
      </c>
      <c r="G250" s="265" t="s">
        <v>208</v>
      </c>
      <c r="H250" s="266">
        <v>216.43000000000001</v>
      </c>
      <c r="I250" s="267"/>
      <c r="J250" s="268">
        <f>ROUND(I250*H250,2)</f>
        <v>0</v>
      </c>
      <c r="K250" s="264" t="s">
        <v>144</v>
      </c>
      <c r="L250" s="269"/>
      <c r="M250" s="270" t="s">
        <v>19</v>
      </c>
      <c r="N250" s="271" t="s">
        <v>41</v>
      </c>
      <c r="O250" s="86"/>
      <c r="P250" s="215">
        <f>O250*H250</f>
        <v>0</v>
      </c>
      <c r="Q250" s="215">
        <v>0.00017000000000000001</v>
      </c>
      <c r="R250" s="215">
        <f>Q250*H250</f>
        <v>0.036793100000000002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415</v>
      </c>
      <c r="AT250" s="217" t="s">
        <v>522</v>
      </c>
      <c r="AU250" s="217" t="s">
        <v>146</v>
      </c>
      <c r="AY250" s="19" t="s">
        <v>137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146</v>
      </c>
      <c r="BK250" s="218">
        <f>ROUND(I250*H250,2)</f>
        <v>0</v>
      </c>
      <c r="BL250" s="19" t="s">
        <v>269</v>
      </c>
      <c r="BM250" s="217" t="s">
        <v>1581</v>
      </c>
    </row>
    <row r="251" s="2" customFormat="1">
      <c r="A251" s="40"/>
      <c r="B251" s="41"/>
      <c r="C251" s="42"/>
      <c r="D251" s="219" t="s">
        <v>148</v>
      </c>
      <c r="E251" s="42"/>
      <c r="F251" s="220" t="s">
        <v>1580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148</v>
      </c>
      <c r="AU251" s="19" t="s">
        <v>146</v>
      </c>
    </row>
    <row r="252" s="15" customFormat="1">
      <c r="A252" s="15"/>
      <c r="B252" s="248"/>
      <c r="C252" s="249"/>
      <c r="D252" s="219" t="s">
        <v>152</v>
      </c>
      <c r="E252" s="250" t="s">
        <v>19</v>
      </c>
      <c r="F252" s="251" t="s">
        <v>1564</v>
      </c>
      <c r="G252" s="249"/>
      <c r="H252" s="250" t="s">
        <v>19</v>
      </c>
      <c r="I252" s="252"/>
      <c r="J252" s="249"/>
      <c r="K252" s="249"/>
      <c r="L252" s="253"/>
      <c r="M252" s="254"/>
      <c r="N252" s="255"/>
      <c r="O252" s="255"/>
      <c r="P252" s="255"/>
      <c r="Q252" s="255"/>
      <c r="R252" s="255"/>
      <c r="S252" s="255"/>
      <c r="T252" s="25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7" t="s">
        <v>152</v>
      </c>
      <c r="AU252" s="257" t="s">
        <v>146</v>
      </c>
      <c r="AV252" s="15" t="s">
        <v>77</v>
      </c>
      <c r="AW252" s="15" t="s">
        <v>31</v>
      </c>
      <c r="AX252" s="15" t="s">
        <v>69</v>
      </c>
      <c r="AY252" s="257" t="s">
        <v>137</v>
      </c>
    </row>
    <row r="253" s="13" customFormat="1">
      <c r="A253" s="13"/>
      <c r="B253" s="226"/>
      <c r="C253" s="227"/>
      <c r="D253" s="219" t="s">
        <v>152</v>
      </c>
      <c r="E253" s="228" t="s">
        <v>19</v>
      </c>
      <c r="F253" s="229" t="s">
        <v>1565</v>
      </c>
      <c r="G253" s="227"/>
      <c r="H253" s="230">
        <v>18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152</v>
      </c>
      <c r="AU253" s="236" t="s">
        <v>146</v>
      </c>
      <c r="AV253" s="13" t="s">
        <v>146</v>
      </c>
      <c r="AW253" s="13" t="s">
        <v>31</v>
      </c>
      <c r="AX253" s="13" t="s">
        <v>69</v>
      </c>
      <c r="AY253" s="236" t="s">
        <v>137</v>
      </c>
    </row>
    <row r="254" s="13" customFormat="1">
      <c r="A254" s="13"/>
      <c r="B254" s="226"/>
      <c r="C254" s="227"/>
      <c r="D254" s="219" t="s">
        <v>152</v>
      </c>
      <c r="E254" s="228" t="s">
        <v>19</v>
      </c>
      <c r="F254" s="229" t="s">
        <v>1566</v>
      </c>
      <c r="G254" s="227"/>
      <c r="H254" s="230">
        <v>22.5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152</v>
      </c>
      <c r="AU254" s="236" t="s">
        <v>146</v>
      </c>
      <c r="AV254" s="13" t="s">
        <v>146</v>
      </c>
      <c r="AW254" s="13" t="s">
        <v>31</v>
      </c>
      <c r="AX254" s="13" t="s">
        <v>69</v>
      </c>
      <c r="AY254" s="236" t="s">
        <v>137</v>
      </c>
    </row>
    <row r="255" s="13" customFormat="1">
      <c r="A255" s="13"/>
      <c r="B255" s="226"/>
      <c r="C255" s="227"/>
      <c r="D255" s="219" t="s">
        <v>152</v>
      </c>
      <c r="E255" s="228" t="s">
        <v>19</v>
      </c>
      <c r="F255" s="229" t="s">
        <v>1567</v>
      </c>
      <c r="G255" s="227"/>
      <c r="H255" s="230">
        <v>39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152</v>
      </c>
      <c r="AU255" s="236" t="s">
        <v>146</v>
      </c>
      <c r="AV255" s="13" t="s">
        <v>146</v>
      </c>
      <c r="AW255" s="13" t="s">
        <v>31</v>
      </c>
      <c r="AX255" s="13" t="s">
        <v>69</v>
      </c>
      <c r="AY255" s="236" t="s">
        <v>137</v>
      </c>
    </row>
    <row r="256" s="13" customFormat="1">
      <c r="A256" s="13"/>
      <c r="B256" s="226"/>
      <c r="C256" s="227"/>
      <c r="D256" s="219" t="s">
        <v>152</v>
      </c>
      <c r="E256" s="228" t="s">
        <v>19</v>
      </c>
      <c r="F256" s="229" t="s">
        <v>1568</v>
      </c>
      <c r="G256" s="227"/>
      <c r="H256" s="230">
        <v>37.5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152</v>
      </c>
      <c r="AU256" s="236" t="s">
        <v>146</v>
      </c>
      <c r="AV256" s="13" t="s">
        <v>146</v>
      </c>
      <c r="AW256" s="13" t="s">
        <v>31</v>
      </c>
      <c r="AX256" s="13" t="s">
        <v>69</v>
      </c>
      <c r="AY256" s="236" t="s">
        <v>137</v>
      </c>
    </row>
    <row r="257" s="13" customFormat="1">
      <c r="A257" s="13"/>
      <c r="B257" s="226"/>
      <c r="C257" s="227"/>
      <c r="D257" s="219" t="s">
        <v>152</v>
      </c>
      <c r="E257" s="228" t="s">
        <v>19</v>
      </c>
      <c r="F257" s="229" t="s">
        <v>1569</v>
      </c>
      <c r="G257" s="227"/>
      <c r="H257" s="230">
        <v>29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152</v>
      </c>
      <c r="AU257" s="236" t="s">
        <v>146</v>
      </c>
      <c r="AV257" s="13" t="s">
        <v>146</v>
      </c>
      <c r="AW257" s="13" t="s">
        <v>31</v>
      </c>
      <c r="AX257" s="13" t="s">
        <v>69</v>
      </c>
      <c r="AY257" s="236" t="s">
        <v>137</v>
      </c>
    </row>
    <row r="258" s="13" customFormat="1">
      <c r="A258" s="13"/>
      <c r="B258" s="226"/>
      <c r="C258" s="227"/>
      <c r="D258" s="219" t="s">
        <v>152</v>
      </c>
      <c r="E258" s="228" t="s">
        <v>19</v>
      </c>
      <c r="F258" s="229" t="s">
        <v>310</v>
      </c>
      <c r="G258" s="227"/>
      <c r="H258" s="230">
        <v>6.2000000000000002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152</v>
      </c>
      <c r="AU258" s="236" t="s">
        <v>146</v>
      </c>
      <c r="AV258" s="13" t="s">
        <v>146</v>
      </c>
      <c r="AW258" s="13" t="s">
        <v>31</v>
      </c>
      <c r="AX258" s="13" t="s">
        <v>69</v>
      </c>
      <c r="AY258" s="236" t="s">
        <v>137</v>
      </c>
    </row>
    <row r="259" s="13" customFormat="1">
      <c r="A259" s="13"/>
      <c r="B259" s="226"/>
      <c r="C259" s="227"/>
      <c r="D259" s="219" t="s">
        <v>152</v>
      </c>
      <c r="E259" s="228" t="s">
        <v>19</v>
      </c>
      <c r="F259" s="229" t="s">
        <v>311</v>
      </c>
      <c r="G259" s="227"/>
      <c r="H259" s="230">
        <v>4.2000000000000002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152</v>
      </c>
      <c r="AU259" s="236" t="s">
        <v>146</v>
      </c>
      <c r="AV259" s="13" t="s">
        <v>146</v>
      </c>
      <c r="AW259" s="13" t="s">
        <v>31</v>
      </c>
      <c r="AX259" s="13" t="s">
        <v>69</v>
      </c>
      <c r="AY259" s="236" t="s">
        <v>137</v>
      </c>
    </row>
    <row r="260" s="13" customFormat="1">
      <c r="A260" s="13"/>
      <c r="B260" s="226"/>
      <c r="C260" s="227"/>
      <c r="D260" s="219" t="s">
        <v>152</v>
      </c>
      <c r="E260" s="228" t="s">
        <v>19</v>
      </c>
      <c r="F260" s="229" t="s">
        <v>1570</v>
      </c>
      <c r="G260" s="227"/>
      <c r="H260" s="230">
        <v>10.9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152</v>
      </c>
      <c r="AU260" s="236" t="s">
        <v>146</v>
      </c>
      <c r="AV260" s="13" t="s">
        <v>146</v>
      </c>
      <c r="AW260" s="13" t="s">
        <v>31</v>
      </c>
      <c r="AX260" s="13" t="s">
        <v>69</v>
      </c>
      <c r="AY260" s="236" t="s">
        <v>137</v>
      </c>
    </row>
    <row r="261" s="13" customFormat="1">
      <c r="A261" s="13"/>
      <c r="B261" s="226"/>
      <c r="C261" s="227"/>
      <c r="D261" s="219" t="s">
        <v>152</v>
      </c>
      <c r="E261" s="228" t="s">
        <v>19</v>
      </c>
      <c r="F261" s="229" t="s">
        <v>313</v>
      </c>
      <c r="G261" s="227"/>
      <c r="H261" s="230">
        <v>5.7999999999999998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152</v>
      </c>
      <c r="AU261" s="236" t="s">
        <v>146</v>
      </c>
      <c r="AV261" s="13" t="s">
        <v>146</v>
      </c>
      <c r="AW261" s="13" t="s">
        <v>31</v>
      </c>
      <c r="AX261" s="13" t="s">
        <v>69</v>
      </c>
      <c r="AY261" s="236" t="s">
        <v>137</v>
      </c>
    </row>
    <row r="262" s="13" customFormat="1">
      <c r="A262" s="13"/>
      <c r="B262" s="226"/>
      <c r="C262" s="227"/>
      <c r="D262" s="219" t="s">
        <v>152</v>
      </c>
      <c r="E262" s="228" t="s">
        <v>19</v>
      </c>
      <c r="F262" s="229" t="s">
        <v>314</v>
      </c>
      <c r="G262" s="227"/>
      <c r="H262" s="230">
        <v>1.3999999999999999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152</v>
      </c>
      <c r="AU262" s="236" t="s">
        <v>146</v>
      </c>
      <c r="AV262" s="13" t="s">
        <v>146</v>
      </c>
      <c r="AW262" s="13" t="s">
        <v>31</v>
      </c>
      <c r="AX262" s="13" t="s">
        <v>69</v>
      </c>
      <c r="AY262" s="236" t="s">
        <v>137</v>
      </c>
    </row>
    <row r="263" s="13" customFormat="1">
      <c r="A263" s="13"/>
      <c r="B263" s="226"/>
      <c r="C263" s="227"/>
      <c r="D263" s="219" t="s">
        <v>152</v>
      </c>
      <c r="E263" s="228" t="s">
        <v>19</v>
      </c>
      <c r="F263" s="229" t="s">
        <v>315</v>
      </c>
      <c r="G263" s="227"/>
      <c r="H263" s="230">
        <v>1.8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152</v>
      </c>
      <c r="AU263" s="236" t="s">
        <v>146</v>
      </c>
      <c r="AV263" s="13" t="s">
        <v>146</v>
      </c>
      <c r="AW263" s="13" t="s">
        <v>31</v>
      </c>
      <c r="AX263" s="13" t="s">
        <v>69</v>
      </c>
      <c r="AY263" s="236" t="s">
        <v>137</v>
      </c>
    </row>
    <row r="264" s="13" customFormat="1">
      <c r="A264" s="13"/>
      <c r="B264" s="226"/>
      <c r="C264" s="227"/>
      <c r="D264" s="219" t="s">
        <v>152</v>
      </c>
      <c r="E264" s="228" t="s">
        <v>19</v>
      </c>
      <c r="F264" s="229" t="s">
        <v>316</v>
      </c>
      <c r="G264" s="227"/>
      <c r="H264" s="230">
        <v>2.7999999999999998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152</v>
      </c>
      <c r="AU264" s="236" t="s">
        <v>146</v>
      </c>
      <c r="AV264" s="13" t="s">
        <v>146</v>
      </c>
      <c r="AW264" s="13" t="s">
        <v>31</v>
      </c>
      <c r="AX264" s="13" t="s">
        <v>69</v>
      </c>
      <c r="AY264" s="236" t="s">
        <v>137</v>
      </c>
    </row>
    <row r="265" s="13" customFormat="1">
      <c r="A265" s="13"/>
      <c r="B265" s="226"/>
      <c r="C265" s="227"/>
      <c r="D265" s="219" t="s">
        <v>152</v>
      </c>
      <c r="E265" s="228" t="s">
        <v>19</v>
      </c>
      <c r="F265" s="229" t="s">
        <v>317</v>
      </c>
      <c r="G265" s="227"/>
      <c r="H265" s="230">
        <v>3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152</v>
      </c>
      <c r="AU265" s="236" t="s">
        <v>146</v>
      </c>
      <c r="AV265" s="13" t="s">
        <v>146</v>
      </c>
      <c r="AW265" s="13" t="s">
        <v>31</v>
      </c>
      <c r="AX265" s="13" t="s">
        <v>69</v>
      </c>
      <c r="AY265" s="236" t="s">
        <v>137</v>
      </c>
    </row>
    <row r="266" s="13" customFormat="1">
      <c r="A266" s="13"/>
      <c r="B266" s="226"/>
      <c r="C266" s="227"/>
      <c r="D266" s="219" t="s">
        <v>152</v>
      </c>
      <c r="E266" s="228" t="s">
        <v>19</v>
      </c>
      <c r="F266" s="229" t="s">
        <v>318</v>
      </c>
      <c r="G266" s="227"/>
      <c r="H266" s="230">
        <v>3.2999999999999998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152</v>
      </c>
      <c r="AU266" s="236" t="s">
        <v>146</v>
      </c>
      <c r="AV266" s="13" t="s">
        <v>146</v>
      </c>
      <c r="AW266" s="13" t="s">
        <v>31</v>
      </c>
      <c r="AX266" s="13" t="s">
        <v>69</v>
      </c>
      <c r="AY266" s="236" t="s">
        <v>137</v>
      </c>
    </row>
    <row r="267" s="13" customFormat="1">
      <c r="A267" s="13"/>
      <c r="B267" s="226"/>
      <c r="C267" s="227"/>
      <c r="D267" s="219" t="s">
        <v>152</v>
      </c>
      <c r="E267" s="228" t="s">
        <v>19</v>
      </c>
      <c r="F267" s="229" t="s">
        <v>319</v>
      </c>
      <c r="G267" s="227"/>
      <c r="H267" s="230">
        <v>2.7999999999999998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152</v>
      </c>
      <c r="AU267" s="236" t="s">
        <v>146</v>
      </c>
      <c r="AV267" s="13" t="s">
        <v>146</v>
      </c>
      <c r="AW267" s="13" t="s">
        <v>31</v>
      </c>
      <c r="AX267" s="13" t="s">
        <v>69</v>
      </c>
      <c r="AY267" s="236" t="s">
        <v>137</v>
      </c>
    </row>
    <row r="268" s="14" customFormat="1">
      <c r="A268" s="14"/>
      <c r="B268" s="237"/>
      <c r="C268" s="238"/>
      <c r="D268" s="219" t="s">
        <v>152</v>
      </c>
      <c r="E268" s="239" t="s">
        <v>19</v>
      </c>
      <c r="F268" s="240" t="s">
        <v>190</v>
      </c>
      <c r="G268" s="238"/>
      <c r="H268" s="241">
        <v>188.20000000000005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152</v>
      </c>
      <c r="AU268" s="247" t="s">
        <v>146</v>
      </c>
      <c r="AV268" s="14" t="s">
        <v>145</v>
      </c>
      <c r="AW268" s="14" t="s">
        <v>31</v>
      </c>
      <c r="AX268" s="14" t="s">
        <v>77</v>
      </c>
      <c r="AY268" s="247" t="s">
        <v>137</v>
      </c>
    </row>
    <row r="269" s="13" customFormat="1">
      <c r="A269" s="13"/>
      <c r="B269" s="226"/>
      <c r="C269" s="227"/>
      <c r="D269" s="219" t="s">
        <v>152</v>
      </c>
      <c r="E269" s="227"/>
      <c r="F269" s="229" t="s">
        <v>1582</v>
      </c>
      <c r="G269" s="227"/>
      <c r="H269" s="230">
        <v>216.43000000000001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152</v>
      </c>
      <c r="AU269" s="236" t="s">
        <v>146</v>
      </c>
      <c r="AV269" s="13" t="s">
        <v>146</v>
      </c>
      <c r="AW269" s="13" t="s">
        <v>4</v>
      </c>
      <c r="AX269" s="13" t="s">
        <v>77</v>
      </c>
      <c r="AY269" s="236" t="s">
        <v>137</v>
      </c>
    </row>
    <row r="270" s="2" customFormat="1" ht="16.5" customHeight="1">
      <c r="A270" s="40"/>
      <c r="B270" s="41"/>
      <c r="C270" s="206" t="s">
        <v>320</v>
      </c>
      <c r="D270" s="206" t="s">
        <v>140</v>
      </c>
      <c r="E270" s="207" t="s">
        <v>1583</v>
      </c>
      <c r="F270" s="208" t="s">
        <v>1584</v>
      </c>
      <c r="G270" s="209" t="s">
        <v>208</v>
      </c>
      <c r="H270" s="210">
        <v>12</v>
      </c>
      <c r="I270" s="211"/>
      <c r="J270" s="212">
        <f>ROUND(I270*H270,2)</f>
        <v>0</v>
      </c>
      <c r="K270" s="208" t="s">
        <v>144</v>
      </c>
      <c r="L270" s="46"/>
      <c r="M270" s="213" t="s">
        <v>19</v>
      </c>
      <c r="N270" s="214" t="s">
        <v>41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269</v>
      </c>
      <c r="AT270" s="217" t="s">
        <v>140</v>
      </c>
      <c r="AU270" s="217" t="s">
        <v>146</v>
      </c>
      <c r="AY270" s="19" t="s">
        <v>137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146</v>
      </c>
      <c r="BK270" s="218">
        <f>ROUND(I270*H270,2)</f>
        <v>0</v>
      </c>
      <c r="BL270" s="19" t="s">
        <v>269</v>
      </c>
      <c r="BM270" s="217" t="s">
        <v>1585</v>
      </c>
    </row>
    <row r="271" s="2" customFormat="1">
      <c r="A271" s="40"/>
      <c r="B271" s="41"/>
      <c r="C271" s="42"/>
      <c r="D271" s="219" t="s">
        <v>148</v>
      </c>
      <c r="E271" s="42"/>
      <c r="F271" s="220" t="s">
        <v>1586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148</v>
      </c>
      <c r="AU271" s="19" t="s">
        <v>146</v>
      </c>
    </row>
    <row r="272" s="2" customFormat="1">
      <c r="A272" s="40"/>
      <c r="B272" s="41"/>
      <c r="C272" s="42"/>
      <c r="D272" s="224" t="s">
        <v>150</v>
      </c>
      <c r="E272" s="42"/>
      <c r="F272" s="225" t="s">
        <v>1587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150</v>
      </c>
      <c r="AU272" s="19" t="s">
        <v>146</v>
      </c>
    </row>
    <row r="273" s="13" customFormat="1">
      <c r="A273" s="13"/>
      <c r="B273" s="226"/>
      <c r="C273" s="227"/>
      <c r="D273" s="219" t="s">
        <v>152</v>
      </c>
      <c r="E273" s="228" t="s">
        <v>19</v>
      </c>
      <c r="F273" s="229" t="s">
        <v>1588</v>
      </c>
      <c r="G273" s="227"/>
      <c r="H273" s="230">
        <v>12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152</v>
      </c>
      <c r="AU273" s="236" t="s">
        <v>146</v>
      </c>
      <c r="AV273" s="13" t="s">
        <v>146</v>
      </c>
      <c r="AW273" s="13" t="s">
        <v>31</v>
      </c>
      <c r="AX273" s="13" t="s">
        <v>77</v>
      </c>
      <c r="AY273" s="236" t="s">
        <v>137</v>
      </c>
    </row>
    <row r="274" s="2" customFormat="1" ht="16.5" customHeight="1">
      <c r="A274" s="40"/>
      <c r="B274" s="41"/>
      <c r="C274" s="262" t="s">
        <v>7</v>
      </c>
      <c r="D274" s="262" t="s">
        <v>522</v>
      </c>
      <c r="E274" s="263" t="s">
        <v>1589</v>
      </c>
      <c r="F274" s="264" t="s">
        <v>1590</v>
      </c>
      <c r="G274" s="265" t="s">
        <v>208</v>
      </c>
      <c r="H274" s="266">
        <v>13.800000000000001</v>
      </c>
      <c r="I274" s="267"/>
      <c r="J274" s="268">
        <f>ROUND(I274*H274,2)</f>
        <v>0</v>
      </c>
      <c r="K274" s="264" t="s">
        <v>144</v>
      </c>
      <c r="L274" s="269"/>
      <c r="M274" s="270" t="s">
        <v>19</v>
      </c>
      <c r="N274" s="271" t="s">
        <v>41</v>
      </c>
      <c r="O274" s="86"/>
      <c r="P274" s="215">
        <f>O274*H274</f>
        <v>0</v>
      </c>
      <c r="Q274" s="215">
        <v>0.00042000000000000002</v>
      </c>
      <c r="R274" s="215">
        <f>Q274*H274</f>
        <v>0.0057960000000000008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415</v>
      </c>
      <c r="AT274" s="217" t="s">
        <v>522</v>
      </c>
      <c r="AU274" s="217" t="s">
        <v>146</v>
      </c>
      <c r="AY274" s="19" t="s">
        <v>137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146</v>
      </c>
      <c r="BK274" s="218">
        <f>ROUND(I274*H274,2)</f>
        <v>0</v>
      </c>
      <c r="BL274" s="19" t="s">
        <v>269</v>
      </c>
      <c r="BM274" s="217" t="s">
        <v>1591</v>
      </c>
    </row>
    <row r="275" s="2" customFormat="1">
      <c r="A275" s="40"/>
      <c r="B275" s="41"/>
      <c r="C275" s="42"/>
      <c r="D275" s="219" t="s">
        <v>148</v>
      </c>
      <c r="E275" s="42"/>
      <c r="F275" s="220" t="s">
        <v>1590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148</v>
      </c>
      <c r="AU275" s="19" t="s">
        <v>146</v>
      </c>
    </row>
    <row r="276" s="13" customFormat="1">
      <c r="A276" s="13"/>
      <c r="B276" s="226"/>
      <c r="C276" s="227"/>
      <c r="D276" s="219" t="s">
        <v>152</v>
      </c>
      <c r="E276" s="227"/>
      <c r="F276" s="229" t="s">
        <v>1592</v>
      </c>
      <c r="G276" s="227"/>
      <c r="H276" s="230">
        <v>13.800000000000001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152</v>
      </c>
      <c r="AU276" s="236" t="s">
        <v>146</v>
      </c>
      <c r="AV276" s="13" t="s">
        <v>146</v>
      </c>
      <c r="AW276" s="13" t="s">
        <v>4</v>
      </c>
      <c r="AX276" s="13" t="s">
        <v>77</v>
      </c>
      <c r="AY276" s="236" t="s">
        <v>137</v>
      </c>
    </row>
    <row r="277" s="2" customFormat="1" ht="16.5" customHeight="1">
      <c r="A277" s="40"/>
      <c r="B277" s="41"/>
      <c r="C277" s="206" t="s">
        <v>340</v>
      </c>
      <c r="D277" s="206" t="s">
        <v>140</v>
      </c>
      <c r="E277" s="207" t="s">
        <v>1593</v>
      </c>
      <c r="F277" s="208" t="s">
        <v>1594</v>
      </c>
      <c r="G277" s="209" t="s">
        <v>208</v>
      </c>
      <c r="H277" s="210">
        <v>18</v>
      </c>
      <c r="I277" s="211"/>
      <c r="J277" s="212">
        <f>ROUND(I277*H277,2)</f>
        <v>0</v>
      </c>
      <c r="K277" s="208" t="s">
        <v>144</v>
      </c>
      <c r="L277" s="46"/>
      <c r="M277" s="213" t="s">
        <v>19</v>
      </c>
      <c r="N277" s="214" t="s">
        <v>41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269</v>
      </c>
      <c r="AT277" s="217" t="s">
        <v>140</v>
      </c>
      <c r="AU277" s="217" t="s">
        <v>146</v>
      </c>
      <c r="AY277" s="19" t="s">
        <v>137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146</v>
      </c>
      <c r="BK277" s="218">
        <f>ROUND(I277*H277,2)</f>
        <v>0</v>
      </c>
      <c r="BL277" s="19" t="s">
        <v>269</v>
      </c>
      <c r="BM277" s="217" t="s">
        <v>1595</v>
      </c>
    </row>
    <row r="278" s="2" customFormat="1">
      <c r="A278" s="40"/>
      <c r="B278" s="41"/>
      <c r="C278" s="42"/>
      <c r="D278" s="219" t="s">
        <v>148</v>
      </c>
      <c r="E278" s="42"/>
      <c r="F278" s="220" t="s">
        <v>1596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148</v>
      </c>
      <c r="AU278" s="19" t="s">
        <v>146</v>
      </c>
    </row>
    <row r="279" s="2" customFormat="1">
      <c r="A279" s="40"/>
      <c r="B279" s="41"/>
      <c r="C279" s="42"/>
      <c r="D279" s="224" t="s">
        <v>150</v>
      </c>
      <c r="E279" s="42"/>
      <c r="F279" s="225" t="s">
        <v>1597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150</v>
      </c>
      <c r="AU279" s="19" t="s">
        <v>146</v>
      </c>
    </row>
    <row r="280" s="13" customFormat="1">
      <c r="A280" s="13"/>
      <c r="B280" s="226"/>
      <c r="C280" s="227"/>
      <c r="D280" s="219" t="s">
        <v>152</v>
      </c>
      <c r="E280" s="228" t="s">
        <v>19</v>
      </c>
      <c r="F280" s="229" t="s">
        <v>1598</v>
      </c>
      <c r="G280" s="227"/>
      <c r="H280" s="230">
        <v>11.5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152</v>
      </c>
      <c r="AU280" s="236" t="s">
        <v>146</v>
      </c>
      <c r="AV280" s="13" t="s">
        <v>146</v>
      </c>
      <c r="AW280" s="13" t="s">
        <v>31</v>
      </c>
      <c r="AX280" s="13" t="s">
        <v>69</v>
      </c>
      <c r="AY280" s="236" t="s">
        <v>137</v>
      </c>
    </row>
    <row r="281" s="13" customFormat="1">
      <c r="A281" s="13"/>
      <c r="B281" s="226"/>
      <c r="C281" s="227"/>
      <c r="D281" s="219" t="s">
        <v>152</v>
      </c>
      <c r="E281" s="228" t="s">
        <v>19</v>
      </c>
      <c r="F281" s="229" t="s">
        <v>1599</v>
      </c>
      <c r="G281" s="227"/>
      <c r="H281" s="230">
        <v>6.5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152</v>
      </c>
      <c r="AU281" s="236" t="s">
        <v>146</v>
      </c>
      <c r="AV281" s="13" t="s">
        <v>146</v>
      </c>
      <c r="AW281" s="13" t="s">
        <v>31</v>
      </c>
      <c r="AX281" s="13" t="s">
        <v>69</v>
      </c>
      <c r="AY281" s="236" t="s">
        <v>137</v>
      </c>
    </row>
    <row r="282" s="14" customFormat="1">
      <c r="A282" s="14"/>
      <c r="B282" s="237"/>
      <c r="C282" s="238"/>
      <c r="D282" s="219" t="s">
        <v>152</v>
      </c>
      <c r="E282" s="239" t="s">
        <v>19</v>
      </c>
      <c r="F282" s="240" t="s">
        <v>190</v>
      </c>
      <c r="G282" s="238"/>
      <c r="H282" s="241">
        <v>18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7" t="s">
        <v>152</v>
      </c>
      <c r="AU282" s="247" t="s">
        <v>146</v>
      </c>
      <c r="AV282" s="14" t="s">
        <v>145</v>
      </c>
      <c r="AW282" s="14" t="s">
        <v>31</v>
      </c>
      <c r="AX282" s="14" t="s">
        <v>77</v>
      </c>
      <c r="AY282" s="247" t="s">
        <v>137</v>
      </c>
    </row>
    <row r="283" s="2" customFormat="1" ht="16.5" customHeight="1">
      <c r="A283" s="40"/>
      <c r="B283" s="41"/>
      <c r="C283" s="262" t="s">
        <v>346</v>
      </c>
      <c r="D283" s="262" t="s">
        <v>522</v>
      </c>
      <c r="E283" s="263" t="s">
        <v>1600</v>
      </c>
      <c r="F283" s="264" t="s">
        <v>1601</v>
      </c>
      <c r="G283" s="265" t="s">
        <v>208</v>
      </c>
      <c r="H283" s="266">
        <v>20.699999999999999</v>
      </c>
      <c r="I283" s="267"/>
      <c r="J283" s="268">
        <f>ROUND(I283*H283,2)</f>
        <v>0</v>
      </c>
      <c r="K283" s="264" t="s">
        <v>144</v>
      </c>
      <c r="L283" s="269"/>
      <c r="M283" s="270" t="s">
        <v>19</v>
      </c>
      <c r="N283" s="271" t="s">
        <v>41</v>
      </c>
      <c r="O283" s="86"/>
      <c r="P283" s="215">
        <f>O283*H283</f>
        <v>0</v>
      </c>
      <c r="Q283" s="215">
        <v>0.00064000000000000005</v>
      </c>
      <c r="R283" s="215">
        <f>Q283*H283</f>
        <v>0.013248000000000001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415</v>
      </c>
      <c r="AT283" s="217" t="s">
        <v>522</v>
      </c>
      <c r="AU283" s="217" t="s">
        <v>146</v>
      </c>
      <c r="AY283" s="19" t="s">
        <v>137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146</v>
      </c>
      <c r="BK283" s="218">
        <f>ROUND(I283*H283,2)</f>
        <v>0</v>
      </c>
      <c r="BL283" s="19" t="s">
        <v>269</v>
      </c>
      <c r="BM283" s="217" t="s">
        <v>1602</v>
      </c>
    </row>
    <row r="284" s="2" customFormat="1">
      <c r="A284" s="40"/>
      <c r="B284" s="41"/>
      <c r="C284" s="42"/>
      <c r="D284" s="219" t="s">
        <v>148</v>
      </c>
      <c r="E284" s="42"/>
      <c r="F284" s="220" t="s">
        <v>1601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148</v>
      </c>
      <c r="AU284" s="19" t="s">
        <v>146</v>
      </c>
    </row>
    <row r="285" s="13" customFormat="1">
      <c r="A285" s="13"/>
      <c r="B285" s="226"/>
      <c r="C285" s="227"/>
      <c r="D285" s="219" t="s">
        <v>152</v>
      </c>
      <c r="E285" s="227"/>
      <c r="F285" s="229" t="s">
        <v>1603</v>
      </c>
      <c r="G285" s="227"/>
      <c r="H285" s="230">
        <v>20.699999999999999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152</v>
      </c>
      <c r="AU285" s="236" t="s">
        <v>146</v>
      </c>
      <c r="AV285" s="13" t="s">
        <v>146</v>
      </c>
      <c r="AW285" s="13" t="s">
        <v>4</v>
      </c>
      <c r="AX285" s="13" t="s">
        <v>77</v>
      </c>
      <c r="AY285" s="236" t="s">
        <v>137</v>
      </c>
    </row>
    <row r="286" s="2" customFormat="1" ht="16.5" customHeight="1">
      <c r="A286" s="40"/>
      <c r="B286" s="41"/>
      <c r="C286" s="206" t="s">
        <v>353</v>
      </c>
      <c r="D286" s="206" t="s">
        <v>140</v>
      </c>
      <c r="E286" s="207" t="s">
        <v>1604</v>
      </c>
      <c r="F286" s="208" t="s">
        <v>1605</v>
      </c>
      <c r="G286" s="209" t="s">
        <v>208</v>
      </c>
      <c r="H286" s="210">
        <v>7.5</v>
      </c>
      <c r="I286" s="211"/>
      <c r="J286" s="212">
        <f>ROUND(I286*H286,2)</f>
        <v>0</v>
      </c>
      <c r="K286" s="208" t="s">
        <v>144</v>
      </c>
      <c r="L286" s="46"/>
      <c r="M286" s="213" t="s">
        <v>19</v>
      </c>
      <c r="N286" s="214" t="s">
        <v>41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269</v>
      </c>
      <c r="AT286" s="217" t="s">
        <v>140</v>
      </c>
      <c r="AU286" s="217" t="s">
        <v>146</v>
      </c>
      <c r="AY286" s="19" t="s">
        <v>137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146</v>
      </c>
      <c r="BK286" s="218">
        <f>ROUND(I286*H286,2)</f>
        <v>0</v>
      </c>
      <c r="BL286" s="19" t="s">
        <v>269</v>
      </c>
      <c r="BM286" s="217" t="s">
        <v>1606</v>
      </c>
    </row>
    <row r="287" s="2" customFormat="1">
      <c r="A287" s="40"/>
      <c r="B287" s="41"/>
      <c r="C287" s="42"/>
      <c r="D287" s="219" t="s">
        <v>148</v>
      </c>
      <c r="E287" s="42"/>
      <c r="F287" s="220" t="s">
        <v>1607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148</v>
      </c>
      <c r="AU287" s="19" t="s">
        <v>146</v>
      </c>
    </row>
    <row r="288" s="2" customFormat="1">
      <c r="A288" s="40"/>
      <c r="B288" s="41"/>
      <c r="C288" s="42"/>
      <c r="D288" s="224" t="s">
        <v>150</v>
      </c>
      <c r="E288" s="42"/>
      <c r="F288" s="225" t="s">
        <v>1608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150</v>
      </c>
      <c r="AU288" s="19" t="s">
        <v>146</v>
      </c>
    </row>
    <row r="289" s="13" customFormat="1">
      <c r="A289" s="13"/>
      <c r="B289" s="226"/>
      <c r="C289" s="227"/>
      <c r="D289" s="219" t="s">
        <v>152</v>
      </c>
      <c r="E289" s="228" t="s">
        <v>19</v>
      </c>
      <c r="F289" s="229" t="s">
        <v>1609</v>
      </c>
      <c r="G289" s="227"/>
      <c r="H289" s="230">
        <v>7.5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152</v>
      </c>
      <c r="AU289" s="236" t="s">
        <v>146</v>
      </c>
      <c r="AV289" s="13" t="s">
        <v>146</v>
      </c>
      <c r="AW289" s="13" t="s">
        <v>31</v>
      </c>
      <c r="AX289" s="13" t="s">
        <v>77</v>
      </c>
      <c r="AY289" s="236" t="s">
        <v>137</v>
      </c>
    </row>
    <row r="290" s="2" customFormat="1" ht="16.5" customHeight="1">
      <c r="A290" s="40"/>
      <c r="B290" s="41"/>
      <c r="C290" s="262" t="s">
        <v>360</v>
      </c>
      <c r="D290" s="262" t="s">
        <v>522</v>
      </c>
      <c r="E290" s="263" t="s">
        <v>1610</v>
      </c>
      <c r="F290" s="264" t="s">
        <v>1611</v>
      </c>
      <c r="G290" s="265" t="s">
        <v>208</v>
      </c>
      <c r="H290" s="266">
        <v>8.625</v>
      </c>
      <c r="I290" s="267"/>
      <c r="J290" s="268">
        <f>ROUND(I290*H290,2)</f>
        <v>0</v>
      </c>
      <c r="K290" s="264" t="s">
        <v>144</v>
      </c>
      <c r="L290" s="269"/>
      <c r="M290" s="270" t="s">
        <v>19</v>
      </c>
      <c r="N290" s="271" t="s">
        <v>41</v>
      </c>
      <c r="O290" s="86"/>
      <c r="P290" s="215">
        <f>O290*H290</f>
        <v>0</v>
      </c>
      <c r="Q290" s="215">
        <v>0.00089999999999999998</v>
      </c>
      <c r="R290" s="215">
        <f>Q290*H290</f>
        <v>0.0077624999999999994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415</v>
      </c>
      <c r="AT290" s="217" t="s">
        <v>522</v>
      </c>
      <c r="AU290" s="217" t="s">
        <v>146</v>
      </c>
      <c r="AY290" s="19" t="s">
        <v>137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146</v>
      </c>
      <c r="BK290" s="218">
        <f>ROUND(I290*H290,2)</f>
        <v>0</v>
      </c>
      <c r="BL290" s="19" t="s">
        <v>269</v>
      </c>
      <c r="BM290" s="217" t="s">
        <v>1612</v>
      </c>
    </row>
    <row r="291" s="2" customFormat="1">
      <c r="A291" s="40"/>
      <c r="B291" s="41"/>
      <c r="C291" s="42"/>
      <c r="D291" s="219" t="s">
        <v>148</v>
      </c>
      <c r="E291" s="42"/>
      <c r="F291" s="220" t="s">
        <v>1611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148</v>
      </c>
      <c r="AU291" s="19" t="s">
        <v>146</v>
      </c>
    </row>
    <row r="292" s="13" customFormat="1">
      <c r="A292" s="13"/>
      <c r="B292" s="226"/>
      <c r="C292" s="227"/>
      <c r="D292" s="219" t="s">
        <v>152</v>
      </c>
      <c r="E292" s="227"/>
      <c r="F292" s="229" t="s">
        <v>1558</v>
      </c>
      <c r="G292" s="227"/>
      <c r="H292" s="230">
        <v>8.625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152</v>
      </c>
      <c r="AU292" s="236" t="s">
        <v>146</v>
      </c>
      <c r="AV292" s="13" t="s">
        <v>146</v>
      </c>
      <c r="AW292" s="13" t="s">
        <v>4</v>
      </c>
      <c r="AX292" s="13" t="s">
        <v>77</v>
      </c>
      <c r="AY292" s="236" t="s">
        <v>137</v>
      </c>
    </row>
    <row r="293" s="2" customFormat="1" ht="16.5" customHeight="1">
      <c r="A293" s="40"/>
      <c r="B293" s="41"/>
      <c r="C293" s="206" t="s">
        <v>367</v>
      </c>
      <c r="D293" s="206" t="s">
        <v>140</v>
      </c>
      <c r="E293" s="207" t="s">
        <v>1613</v>
      </c>
      <c r="F293" s="208" t="s">
        <v>1614</v>
      </c>
      <c r="G293" s="209" t="s">
        <v>208</v>
      </c>
      <c r="H293" s="210">
        <v>44.75</v>
      </c>
      <c r="I293" s="211"/>
      <c r="J293" s="212">
        <f>ROUND(I293*H293,2)</f>
        <v>0</v>
      </c>
      <c r="K293" s="208" t="s">
        <v>144</v>
      </c>
      <c r="L293" s="46"/>
      <c r="M293" s="213" t="s">
        <v>19</v>
      </c>
      <c r="N293" s="214" t="s">
        <v>41</v>
      </c>
      <c r="O293" s="86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269</v>
      </c>
      <c r="AT293" s="217" t="s">
        <v>140</v>
      </c>
      <c r="AU293" s="217" t="s">
        <v>146</v>
      </c>
      <c r="AY293" s="19" t="s">
        <v>137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146</v>
      </c>
      <c r="BK293" s="218">
        <f>ROUND(I293*H293,2)</f>
        <v>0</v>
      </c>
      <c r="BL293" s="19" t="s">
        <v>269</v>
      </c>
      <c r="BM293" s="217" t="s">
        <v>1615</v>
      </c>
    </row>
    <row r="294" s="2" customFormat="1">
      <c r="A294" s="40"/>
      <c r="B294" s="41"/>
      <c r="C294" s="42"/>
      <c r="D294" s="219" t="s">
        <v>148</v>
      </c>
      <c r="E294" s="42"/>
      <c r="F294" s="220" t="s">
        <v>1616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148</v>
      </c>
      <c r="AU294" s="19" t="s">
        <v>146</v>
      </c>
    </row>
    <row r="295" s="2" customFormat="1">
      <c r="A295" s="40"/>
      <c r="B295" s="41"/>
      <c r="C295" s="42"/>
      <c r="D295" s="224" t="s">
        <v>150</v>
      </c>
      <c r="E295" s="42"/>
      <c r="F295" s="225" t="s">
        <v>1617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150</v>
      </c>
      <c r="AU295" s="19" t="s">
        <v>146</v>
      </c>
    </row>
    <row r="296" s="13" customFormat="1">
      <c r="A296" s="13"/>
      <c r="B296" s="226"/>
      <c r="C296" s="227"/>
      <c r="D296" s="219" t="s">
        <v>152</v>
      </c>
      <c r="E296" s="228" t="s">
        <v>19</v>
      </c>
      <c r="F296" s="229" t="s">
        <v>1618</v>
      </c>
      <c r="G296" s="227"/>
      <c r="H296" s="230">
        <v>11.5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152</v>
      </c>
      <c r="AU296" s="236" t="s">
        <v>146</v>
      </c>
      <c r="AV296" s="13" t="s">
        <v>146</v>
      </c>
      <c r="AW296" s="13" t="s">
        <v>31</v>
      </c>
      <c r="AX296" s="13" t="s">
        <v>69</v>
      </c>
      <c r="AY296" s="236" t="s">
        <v>137</v>
      </c>
    </row>
    <row r="297" s="13" customFormat="1">
      <c r="A297" s="13"/>
      <c r="B297" s="226"/>
      <c r="C297" s="227"/>
      <c r="D297" s="219" t="s">
        <v>152</v>
      </c>
      <c r="E297" s="228" t="s">
        <v>19</v>
      </c>
      <c r="F297" s="229" t="s">
        <v>1619</v>
      </c>
      <c r="G297" s="227"/>
      <c r="H297" s="230">
        <v>16.5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152</v>
      </c>
      <c r="AU297" s="236" t="s">
        <v>146</v>
      </c>
      <c r="AV297" s="13" t="s">
        <v>146</v>
      </c>
      <c r="AW297" s="13" t="s">
        <v>31</v>
      </c>
      <c r="AX297" s="13" t="s">
        <v>69</v>
      </c>
      <c r="AY297" s="236" t="s">
        <v>137</v>
      </c>
    </row>
    <row r="298" s="13" customFormat="1">
      <c r="A298" s="13"/>
      <c r="B298" s="226"/>
      <c r="C298" s="227"/>
      <c r="D298" s="219" t="s">
        <v>152</v>
      </c>
      <c r="E298" s="228" t="s">
        <v>19</v>
      </c>
      <c r="F298" s="229" t="s">
        <v>1620</v>
      </c>
      <c r="G298" s="227"/>
      <c r="H298" s="230">
        <v>8.5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152</v>
      </c>
      <c r="AU298" s="236" t="s">
        <v>146</v>
      </c>
      <c r="AV298" s="13" t="s">
        <v>146</v>
      </c>
      <c r="AW298" s="13" t="s">
        <v>31</v>
      </c>
      <c r="AX298" s="13" t="s">
        <v>69</v>
      </c>
      <c r="AY298" s="236" t="s">
        <v>137</v>
      </c>
    </row>
    <row r="299" s="13" customFormat="1">
      <c r="A299" s="13"/>
      <c r="B299" s="226"/>
      <c r="C299" s="227"/>
      <c r="D299" s="219" t="s">
        <v>152</v>
      </c>
      <c r="E299" s="228" t="s">
        <v>19</v>
      </c>
      <c r="F299" s="229" t="s">
        <v>1621</v>
      </c>
      <c r="G299" s="227"/>
      <c r="H299" s="230">
        <v>8.25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152</v>
      </c>
      <c r="AU299" s="236" t="s">
        <v>146</v>
      </c>
      <c r="AV299" s="13" t="s">
        <v>146</v>
      </c>
      <c r="AW299" s="13" t="s">
        <v>31</v>
      </c>
      <c r="AX299" s="13" t="s">
        <v>69</v>
      </c>
      <c r="AY299" s="236" t="s">
        <v>137</v>
      </c>
    </row>
    <row r="300" s="14" customFormat="1">
      <c r="A300" s="14"/>
      <c r="B300" s="237"/>
      <c r="C300" s="238"/>
      <c r="D300" s="219" t="s">
        <v>152</v>
      </c>
      <c r="E300" s="239" t="s">
        <v>19</v>
      </c>
      <c r="F300" s="240" t="s">
        <v>190</v>
      </c>
      <c r="G300" s="238"/>
      <c r="H300" s="241">
        <v>44.75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7" t="s">
        <v>152</v>
      </c>
      <c r="AU300" s="247" t="s">
        <v>146</v>
      </c>
      <c r="AV300" s="14" t="s">
        <v>145</v>
      </c>
      <c r="AW300" s="14" t="s">
        <v>31</v>
      </c>
      <c r="AX300" s="14" t="s">
        <v>77</v>
      </c>
      <c r="AY300" s="247" t="s">
        <v>137</v>
      </c>
    </row>
    <row r="301" s="2" customFormat="1" ht="16.5" customHeight="1">
      <c r="A301" s="40"/>
      <c r="B301" s="41"/>
      <c r="C301" s="262" t="s">
        <v>376</v>
      </c>
      <c r="D301" s="262" t="s">
        <v>522</v>
      </c>
      <c r="E301" s="263" t="s">
        <v>1622</v>
      </c>
      <c r="F301" s="264" t="s">
        <v>1623</v>
      </c>
      <c r="G301" s="265" t="s">
        <v>208</v>
      </c>
      <c r="H301" s="266">
        <v>38.238</v>
      </c>
      <c r="I301" s="267"/>
      <c r="J301" s="268">
        <f>ROUND(I301*H301,2)</f>
        <v>0</v>
      </c>
      <c r="K301" s="264" t="s">
        <v>144</v>
      </c>
      <c r="L301" s="269"/>
      <c r="M301" s="270" t="s">
        <v>19</v>
      </c>
      <c r="N301" s="271" t="s">
        <v>41</v>
      </c>
      <c r="O301" s="86"/>
      <c r="P301" s="215">
        <f>O301*H301</f>
        <v>0</v>
      </c>
      <c r="Q301" s="215">
        <v>0.00025000000000000001</v>
      </c>
      <c r="R301" s="215">
        <f>Q301*H301</f>
        <v>0.0095595000000000003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415</v>
      </c>
      <c r="AT301" s="217" t="s">
        <v>522</v>
      </c>
      <c r="AU301" s="217" t="s">
        <v>146</v>
      </c>
      <c r="AY301" s="19" t="s">
        <v>137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146</v>
      </c>
      <c r="BK301" s="218">
        <f>ROUND(I301*H301,2)</f>
        <v>0</v>
      </c>
      <c r="BL301" s="19" t="s">
        <v>269</v>
      </c>
      <c r="BM301" s="217" t="s">
        <v>1624</v>
      </c>
    </row>
    <row r="302" s="2" customFormat="1">
      <c r="A302" s="40"/>
      <c r="B302" s="41"/>
      <c r="C302" s="42"/>
      <c r="D302" s="219" t="s">
        <v>148</v>
      </c>
      <c r="E302" s="42"/>
      <c r="F302" s="220" t="s">
        <v>1623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148</v>
      </c>
      <c r="AU302" s="19" t="s">
        <v>146</v>
      </c>
    </row>
    <row r="303" s="13" customFormat="1">
      <c r="A303" s="13"/>
      <c r="B303" s="226"/>
      <c r="C303" s="227"/>
      <c r="D303" s="219" t="s">
        <v>152</v>
      </c>
      <c r="E303" s="228" t="s">
        <v>19</v>
      </c>
      <c r="F303" s="229" t="s">
        <v>1625</v>
      </c>
      <c r="G303" s="227"/>
      <c r="H303" s="230">
        <v>33.25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152</v>
      </c>
      <c r="AU303" s="236" t="s">
        <v>146</v>
      </c>
      <c r="AV303" s="13" t="s">
        <v>146</v>
      </c>
      <c r="AW303" s="13" t="s">
        <v>31</v>
      </c>
      <c r="AX303" s="13" t="s">
        <v>77</v>
      </c>
      <c r="AY303" s="236" t="s">
        <v>137</v>
      </c>
    </row>
    <row r="304" s="13" customFormat="1">
      <c r="A304" s="13"/>
      <c r="B304" s="226"/>
      <c r="C304" s="227"/>
      <c r="D304" s="219" t="s">
        <v>152</v>
      </c>
      <c r="E304" s="227"/>
      <c r="F304" s="229" t="s">
        <v>1626</v>
      </c>
      <c r="G304" s="227"/>
      <c r="H304" s="230">
        <v>38.238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152</v>
      </c>
      <c r="AU304" s="236" t="s">
        <v>146</v>
      </c>
      <c r="AV304" s="13" t="s">
        <v>146</v>
      </c>
      <c r="AW304" s="13" t="s">
        <v>4</v>
      </c>
      <c r="AX304" s="13" t="s">
        <v>77</v>
      </c>
      <c r="AY304" s="236" t="s">
        <v>137</v>
      </c>
    </row>
    <row r="305" s="2" customFormat="1" ht="16.5" customHeight="1">
      <c r="A305" s="40"/>
      <c r="B305" s="41"/>
      <c r="C305" s="262" t="s">
        <v>386</v>
      </c>
      <c r="D305" s="262" t="s">
        <v>522</v>
      </c>
      <c r="E305" s="263" t="s">
        <v>1627</v>
      </c>
      <c r="F305" s="264" t="s">
        <v>1628</v>
      </c>
      <c r="G305" s="265" t="s">
        <v>208</v>
      </c>
      <c r="H305" s="266">
        <v>13.225</v>
      </c>
      <c r="I305" s="267"/>
      <c r="J305" s="268">
        <f>ROUND(I305*H305,2)</f>
        <v>0</v>
      </c>
      <c r="K305" s="264" t="s">
        <v>144</v>
      </c>
      <c r="L305" s="269"/>
      <c r="M305" s="270" t="s">
        <v>19</v>
      </c>
      <c r="N305" s="271" t="s">
        <v>41</v>
      </c>
      <c r="O305" s="86"/>
      <c r="P305" s="215">
        <f>O305*H305</f>
        <v>0</v>
      </c>
      <c r="Q305" s="215">
        <v>0.00016000000000000001</v>
      </c>
      <c r="R305" s="215">
        <f>Q305*H305</f>
        <v>0.0021160000000000003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415</v>
      </c>
      <c r="AT305" s="217" t="s">
        <v>522</v>
      </c>
      <c r="AU305" s="217" t="s">
        <v>146</v>
      </c>
      <c r="AY305" s="19" t="s">
        <v>137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146</v>
      </c>
      <c r="BK305" s="218">
        <f>ROUND(I305*H305,2)</f>
        <v>0</v>
      </c>
      <c r="BL305" s="19" t="s">
        <v>269</v>
      </c>
      <c r="BM305" s="217" t="s">
        <v>1629</v>
      </c>
    </row>
    <row r="306" s="2" customFormat="1">
      <c r="A306" s="40"/>
      <c r="B306" s="41"/>
      <c r="C306" s="42"/>
      <c r="D306" s="219" t="s">
        <v>148</v>
      </c>
      <c r="E306" s="42"/>
      <c r="F306" s="220" t="s">
        <v>1628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148</v>
      </c>
      <c r="AU306" s="19" t="s">
        <v>146</v>
      </c>
    </row>
    <row r="307" s="13" customFormat="1">
      <c r="A307" s="13"/>
      <c r="B307" s="226"/>
      <c r="C307" s="227"/>
      <c r="D307" s="219" t="s">
        <v>152</v>
      </c>
      <c r="E307" s="228" t="s">
        <v>19</v>
      </c>
      <c r="F307" s="229" t="s">
        <v>1630</v>
      </c>
      <c r="G307" s="227"/>
      <c r="H307" s="230">
        <v>11.5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152</v>
      </c>
      <c r="AU307" s="236" t="s">
        <v>146</v>
      </c>
      <c r="AV307" s="13" t="s">
        <v>146</v>
      </c>
      <c r="AW307" s="13" t="s">
        <v>31</v>
      </c>
      <c r="AX307" s="13" t="s">
        <v>77</v>
      </c>
      <c r="AY307" s="236" t="s">
        <v>137</v>
      </c>
    </row>
    <row r="308" s="13" customFormat="1">
      <c r="A308" s="13"/>
      <c r="B308" s="226"/>
      <c r="C308" s="227"/>
      <c r="D308" s="219" t="s">
        <v>152</v>
      </c>
      <c r="E308" s="227"/>
      <c r="F308" s="229" t="s">
        <v>1631</v>
      </c>
      <c r="G308" s="227"/>
      <c r="H308" s="230">
        <v>13.225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152</v>
      </c>
      <c r="AU308" s="236" t="s">
        <v>146</v>
      </c>
      <c r="AV308" s="13" t="s">
        <v>146</v>
      </c>
      <c r="AW308" s="13" t="s">
        <v>4</v>
      </c>
      <c r="AX308" s="13" t="s">
        <v>77</v>
      </c>
      <c r="AY308" s="236" t="s">
        <v>137</v>
      </c>
    </row>
    <row r="309" s="2" customFormat="1" ht="16.5" customHeight="1">
      <c r="A309" s="40"/>
      <c r="B309" s="41"/>
      <c r="C309" s="206" t="s">
        <v>392</v>
      </c>
      <c r="D309" s="206" t="s">
        <v>140</v>
      </c>
      <c r="E309" s="207" t="s">
        <v>1632</v>
      </c>
      <c r="F309" s="208" t="s">
        <v>1633</v>
      </c>
      <c r="G309" s="209" t="s">
        <v>215</v>
      </c>
      <c r="H309" s="210">
        <v>148</v>
      </c>
      <c r="I309" s="211"/>
      <c r="J309" s="212">
        <f>ROUND(I309*H309,2)</f>
        <v>0</v>
      </c>
      <c r="K309" s="208" t="s">
        <v>144</v>
      </c>
      <c r="L309" s="46"/>
      <c r="M309" s="213" t="s">
        <v>19</v>
      </c>
      <c r="N309" s="214" t="s">
        <v>41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269</v>
      </c>
      <c r="AT309" s="217" t="s">
        <v>140</v>
      </c>
      <c r="AU309" s="217" t="s">
        <v>146</v>
      </c>
      <c r="AY309" s="19" t="s">
        <v>137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146</v>
      </c>
      <c r="BK309" s="218">
        <f>ROUND(I309*H309,2)</f>
        <v>0</v>
      </c>
      <c r="BL309" s="19" t="s">
        <v>269</v>
      </c>
      <c r="BM309" s="217" t="s">
        <v>1634</v>
      </c>
    </row>
    <row r="310" s="2" customFormat="1">
      <c r="A310" s="40"/>
      <c r="B310" s="41"/>
      <c r="C310" s="42"/>
      <c r="D310" s="219" t="s">
        <v>148</v>
      </c>
      <c r="E310" s="42"/>
      <c r="F310" s="220" t="s">
        <v>1635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148</v>
      </c>
      <c r="AU310" s="19" t="s">
        <v>146</v>
      </c>
    </row>
    <row r="311" s="2" customFormat="1">
      <c r="A311" s="40"/>
      <c r="B311" s="41"/>
      <c r="C311" s="42"/>
      <c r="D311" s="224" t="s">
        <v>150</v>
      </c>
      <c r="E311" s="42"/>
      <c r="F311" s="225" t="s">
        <v>1636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150</v>
      </c>
      <c r="AU311" s="19" t="s">
        <v>146</v>
      </c>
    </row>
    <row r="312" s="13" customFormat="1">
      <c r="A312" s="13"/>
      <c r="B312" s="226"/>
      <c r="C312" s="227"/>
      <c r="D312" s="219" t="s">
        <v>152</v>
      </c>
      <c r="E312" s="228" t="s">
        <v>19</v>
      </c>
      <c r="F312" s="229" t="s">
        <v>1637</v>
      </c>
      <c r="G312" s="227"/>
      <c r="H312" s="230">
        <v>54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152</v>
      </c>
      <c r="AU312" s="236" t="s">
        <v>146</v>
      </c>
      <c r="AV312" s="13" t="s">
        <v>146</v>
      </c>
      <c r="AW312" s="13" t="s">
        <v>31</v>
      </c>
      <c r="AX312" s="13" t="s">
        <v>69</v>
      </c>
      <c r="AY312" s="236" t="s">
        <v>137</v>
      </c>
    </row>
    <row r="313" s="13" customFormat="1">
      <c r="A313" s="13"/>
      <c r="B313" s="226"/>
      <c r="C313" s="227"/>
      <c r="D313" s="219" t="s">
        <v>152</v>
      </c>
      <c r="E313" s="228" t="s">
        <v>19</v>
      </c>
      <c r="F313" s="229" t="s">
        <v>1638</v>
      </c>
      <c r="G313" s="227"/>
      <c r="H313" s="230">
        <v>94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152</v>
      </c>
      <c r="AU313" s="236" t="s">
        <v>146</v>
      </c>
      <c r="AV313" s="13" t="s">
        <v>146</v>
      </c>
      <c r="AW313" s="13" t="s">
        <v>31</v>
      </c>
      <c r="AX313" s="13" t="s">
        <v>69</v>
      </c>
      <c r="AY313" s="236" t="s">
        <v>137</v>
      </c>
    </row>
    <row r="314" s="14" customFormat="1">
      <c r="A314" s="14"/>
      <c r="B314" s="237"/>
      <c r="C314" s="238"/>
      <c r="D314" s="219" t="s">
        <v>152</v>
      </c>
      <c r="E314" s="239" t="s">
        <v>19</v>
      </c>
      <c r="F314" s="240" t="s">
        <v>190</v>
      </c>
      <c r="G314" s="238"/>
      <c r="H314" s="241">
        <v>148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152</v>
      </c>
      <c r="AU314" s="247" t="s">
        <v>146</v>
      </c>
      <c r="AV314" s="14" t="s">
        <v>145</v>
      </c>
      <c r="AW314" s="14" t="s">
        <v>31</v>
      </c>
      <c r="AX314" s="14" t="s">
        <v>77</v>
      </c>
      <c r="AY314" s="247" t="s">
        <v>137</v>
      </c>
    </row>
    <row r="315" s="2" customFormat="1" ht="16.5" customHeight="1">
      <c r="A315" s="40"/>
      <c r="B315" s="41"/>
      <c r="C315" s="206" t="s">
        <v>400</v>
      </c>
      <c r="D315" s="206" t="s">
        <v>140</v>
      </c>
      <c r="E315" s="207" t="s">
        <v>1639</v>
      </c>
      <c r="F315" s="208" t="s">
        <v>1640</v>
      </c>
      <c r="G315" s="209" t="s">
        <v>215</v>
      </c>
      <c r="H315" s="210">
        <v>30</v>
      </c>
      <c r="I315" s="211"/>
      <c r="J315" s="212">
        <f>ROUND(I315*H315,2)</f>
        <v>0</v>
      </c>
      <c r="K315" s="208" t="s">
        <v>144</v>
      </c>
      <c r="L315" s="46"/>
      <c r="M315" s="213" t="s">
        <v>19</v>
      </c>
      <c r="N315" s="214" t="s">
        <v>41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269</v>
      </c>
      <c r="AT315" s="217" t="s">
        <v>140</v>
      </c>
      <c r="AU315" s="217" t="s">
        <v>146</v>
      </c>
      <c r="AY315" s="19" t="s">
        <v>137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146</v>
      </c>
      <c r="BK315" s="218">
        <f>ROUND(I315*H315,2)</f>
        <v>0</v>
      </c>
      <c r="BL315" s="19" t="s">
        <v>269</v>
      </c>
      <c r="BM315" s="217" t="s">
        <v>1641</v>
      </c>
    </row>
    <row r="316" s="2" customFormat="1">
      <c r="A316" s="40"/>
      <c r="B316" s="41"/>
      <c r="C316" s="42"/>
      <c r="D316" s="219" t="s">
        <v>148</v>
      </c>
      <c r="E316" s="42"/>
      <c r="F316" s="220" t="s">
        <v>1642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148</v>
      </c>
      <c r="AU316" s="19" t="s">
        <v>146</v>
      </c>
    </row>
    <row r="317" s="2" customFormat="1">
      <c r="A317" s="40"/>
      <c r="B317" s="41"/>
      <c r="C317" s="42"/>
      <c r="D317" s="224" t="s">
        <v>150</v>
      </c>
      <c r="E317" s="42"/>
      <c r="F317" s="225" t="s">
        <v>1643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150</v>
      </c>
      <c r="AU317" s="19" t="s">
        <v>146</v>
      </c>
    </row>
    <row r="318" s="13" customFormat="1">
      <c r="A318" s="13"/>
      <c r="B318" s="226"/>
      <c r="C318" s="227"/>
      <c r="D318" s="219" t="s">
        <v>152</v>
      </c>
      <c r="E318" s="228" t="s">
        <v>19</v>
      </c>
      <c r="F318" s="229" t="s">
        <v>1644</v>
      </c>
      <c r="G318" s="227"/>
      <c r="H318" s="230">
        <v>30</v>
      </c>
      <c r="I318" s="231"/>
      <c r="J318" s="227"/>
      <c r="K318" s="227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152</v>
      </c>
      <c r="AU318" s="236" t="s">
        <v>146</v>
      </c>
      <c r="AV318" s="13" t="s">
        <v>146</v>
      </c>
      <c r="AW318" s="13" t="s">
        <v>31</v>
      </c>
      <c r="AX318" s="13" t="s">
        <v>77</v>
      </c>
      <c r="AY318" s="236" t="s">
        <v>137</v>
      </c>
    </row>
    <row r="319" s="2" customFormat="1" ht="16.5" customHeight="1">
      <c r="A319" s="40"/>
      <c r="B319" s="41"/>
      <c r="C319" s="206" t="s">
        <v>407</v>
      </c>
      <c r="D319" s="206" t="s">
        <v>140</v>
      </c>
      <c r="E319" s="207" t="s">
        <v>1645</v>
      </c>
      <c r="F319" s="208" t="s">
        <v>1646</v>
      </c>
      <c r="G319" s="209" t="s">
        <v>215</v>
      </c>
      <c r="H319" s="210">
        <v>8</v>
      </c>
      <c r="I319" s="211"/>
      <c r="J319" s="212">
        <f>ROUND(I319*H319,2)</f>
        <v>0</v>
      </c>
      <c r="K319" s="208" t="s">
        <v>144</v>
      </c>
      <c r="L319" s="46"/>
      <c r="M319" s="213" t="s">
        <v>19</v>
      </c>
      <c r="N319" s="214" t="s">
        <v>41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269</v>
      </c>
      <c r="AT319" s="217" t="s">
        <v>140</v>
      </c>
      <c r="AU319" s="217" t="s">
        <v>146</v>
      </c>
      <c r="AY319" s="19" t="s">
        <v>137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146</v>
      </c>
      <c r="BK319" s="218">
        <f>ROUND(I319*H319,2)</f>
        <v>0</v>
      </c>
      <c r="BL319" s="19" t="s">
        <v>269</v>
      </c>
      <c r="BM319" s="217" t="s">
        <v>1647</v>
      </c>
    </row>
    <row r="320" s="2" customFormat="1">
      <c r="A320" s="40"/>
      <c r="B320" s="41"/>
      <c r="C320" s="42"/>
      <c r="D320" s="219" t="s">
        <v>148</v>
      </c>
      <c r="E320" s="42"/>
      <c r="F320" s="220" t="s">
        <v>1648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148</v>
      </c>
      <c r="AU320" s="19" t="s">
        <v>146</v>
      </c>
    </row>
    <row r="321" s="2" customFormat="1">
      <c r="A321" s="40"/>
      <c r="B321" s="41"/>
      <c r="C321" s="42"/>
      <c r="D321" s="224" t="s">
        <v>150</v>
      </c>
      <c r="E321" s="42"/>
      <c r="F321" s="225" t="s">
        <v>1649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150</v>
      </c>
      <c r="AU321" s="19" t="s">
        <v>146</v>
      </c>
    </row>
    <row r="322" s="13" customFormat="1">
      <c r="A322" s="13"/>
      <c r="B322" s="226"/>
      <c r="C322" s="227"/>
      <c r="D322" s="219" t="s">
        <v>152</v>
      </c>
      <c r="E322" s="228" t="s">
        <v>19</v>
      </c>
      <c r="F322" s="229" t="s">
        <v>1650</v>
      </c>
      <c r="G322" s="227"/>
      <c r="H322" s="230">
        <v>8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152</v>
      </c>
      <c r="AU322" s="236" t="s">
        <v>146</v>
      </c>
      <c r="AV322" s="13" t="s">
        <v>146</v>
      </c>
      <c r="AW322" s="13" t="s">
        <v>31</v>
      </c>
      <c r="AX322" s="13" t="s">
        <v>77</v>
      </c>
      <c r="AY322" s="236" t="s">
        <v>137</v>
      </c>
    </row>
    <row r="323" s="2" customFormat="1" ht="16.5" customHeight="1">
      <c r="A323" s="40"/>
      <c r="B323" s="41"/>
      <c r="C323" s="206" t="s">
        <v>415</v>
      </c>
      <c r="D323" s="206" t="s">
        <v>140</v>
      </c>
      <c r="E323" s="207" t="s">
        <v>1651</v>
      </c>
      <c r="F323" s="208" t="s">
        <v>1652</v>
      </c>
      <c r="G323" s="209" t="s">
        <v>215</v>
      </c>
      <c r="H323" s="210">
        <v>16</v>
      </c>
      <c r="I323" s="211"/>
      <c r="J323" s="212">
        <f>ROUND(I323*H323,2)</f>
        <v>0</v>
      </c>
      <c r="K323" s="208" t="s">
        <v>144</v>
      </c>
      <c r="L323" s="46"/>
      <c r="M323" s="213" t="s">
        <v>19</v>
      </c>
      <c r="N323" s="214" t="s">
        <v>41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269</v>
      </c>
      <c r="AT323" s="217" t="s">
        <v>140</v>
      </c>
      <c r="AU323" s="217" t="s">
        <v>146</v>
      </c>
      <c r="AY323" s="19" t="s">
        <v>137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146</v>
      </c>
      <c r="BK323" s="218">
        <f>ROUND(I323*H323,2)</f>
        <v>0</v>
      </c>
      <c r="BL323" s="19" t="s">
        <v>269</v>
      </c>
      <c r="BM323" s="217" t="s">
        <v>1653</v>
      </c>
    </row>
    <row r="324" s="2" customFormat="1">
      <c r="A324" s="40"/>
      <c r="B324" s="41"/>
      <c r="C324" s="42"/>
      <c r="D324" s="219" t="s">
        <v>148</v>
      </c>
      <c r="E324" s="42"/>
      <c r="F324" s="220" t="s">
        <v>1654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148</v>
      </c>
      <c r="AU324" s="19" t="s">
        <v>146</v>
      </c>
    </row>
    <row r="325" s="2" customFormat="1">
      <c r="A325" s="40"/>
      <c r="B325" s="41"/>
      <c r="C325" s="42"/>
      <c r="D325" s="224" t="s">
        <v>150</v>
      </c>
      <c r="E325" s="42"/>
      <c r="F325" s="225" t="s">
        <v>1655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150</v>
      </c>
      <c r="AU325" s="19" t="s">
        <v>146</v>
      </c>
    </row>
    <row r="326" s="13" customFormat="1">
      <c r="A326" s="13"/>
      <c r="B326" s="226"/>
      <c r="C326" s="227"/>
      <c r="D326" s="219" t="s">
        <v>152</v>
      </c>
      <c r="E326" s="228" t="s">
        <v>19</v>
      </c>
      <c r="F326" s="229" t="s">
        <v>1656</v>
      </c>
      <c r="G326" s="227"/>
      <c r="H326" s="230">
        <v>16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152</v>
      </c>
      <c r="AU326" s="236" t="s">
        <v>146</v>
      </c>
      <c r="AV326" s="13" t="s">
        <v>146</v>
      </c>
      <c r="AW326" s="13" t="s">
        <v>31</v>
      </c>
      <c r="AX326" s="13" t="s">
        <v>77</v>
      </c>
      <c r="AY326" s="236" t="s">
        <v>137</v>
      </c>
    </row>
    <row r="327" s="2" customFormat="1" ht="16.5" customHeight="1">
      <c r="A327" s="40"/>
      <c r="B327" s="41"/>
      <c r="C327" s="206" t="s">
        <v>422</v>
      </c>
      <c r="D327" s="206" t="s">
        <v>140</v>
      </c>
      <c r="E327" s="207" t="s">
        <v>1657</v>
      </c>
      <c r="F327" s="208" t="s">
        <v>1658</v>
      </c>
      <c r="G327" s="209" t="s">
        <v>215</v>
      </c>
      <c r="H327" s="210">
        <v>8</v>
      </c>
      <c r="I327" s="211"/>
      <c r="J327" s="212">
        <f>ROUND(I327*H327,2)</f>
        <v>0</v>
      </c>
      <c r="K327" s="208" t="s">
        <v>144</v>
      </c>
      <c r="L327" s="46"/>
      <c r="M327" s="213" t="s">
        <v>19</v>
      </c>
      <c r="N327" s="214" t="s">
        <v>41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269</v>
      </c>
      <c r="AT327" s="217" t="s">
        <v>140</v>
      </c>
      <c r="AU327" s="217" t="s">
        <v>146</v>
      </c>
      <c r="AY327" s="19" t="s">
        <v>137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146</v>
      </c>
      <c r="BK327" s="218">
        <f>ROUND(I327*H327,2)</f>
        <v>0</v>
      </c>
      <c r="BL327" s="19" t="s">
        <v>269</v>
      </c>
      <c r="BM327" s="217" t="s">
        <v>1659</v>
      </c>
    </row>
    <row r="328" s="2" customFormat="1">
      <c r="A328" s="40"/>
      <c r="B328" s="41"/>
      <c r="C328" s="42"/>
      <c r="D328" s="219" t="s">
        <v>148</v>
      </c>
      <c r="E328" s="42"/>
      <c r="F328" s="220" t="s">
        <v>1660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148</v>
      </c>
      <c r="AU328" s="19" t="s">
        <v>146</v>
      </c>
    </row>
    <row r="329" s="2" customFormat="1">
      <c r="A329" s="40"/>
      <c r="B329" s="41"/>
      <c r="C329" s="42"/>
      <c r="D329" s="224" t="s">
        <v>150</v>
      </c>
      <c r="E329" s="42"/>
      <c r="F329" s="225" t="s">
        <v>1661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150</v>
      </c>
      <c r="AU329" s="19" t="s">
        <v>146</v>
      </c>
    </row>
    <row r="330" s="13" customFormat="1">
      <c r="A330" s="13"/>
      <c r="B330" s="226"/>
      <c r="C330" s="227"/>
      <c r="D330" s="219" t="s">
        <v>152</v>
      </c>
      <c r="E330" s="228" t="s">
        <v>19</v>
      </c>
      <c r="F330" s="229" t="s">
        <v>1650</v>
      </c>
      <c r="G330" s="227"/>
      <c r="H330" s="230">
        <v>8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152</v>
      </c>
      <c r="AU330" s="236" t="s">
        <v>146</v>
      </c>
      <c r="AV330" s="13" t="s">
        <v>146</v>
      </c>
      <c r="AW330" s="13" t="s">
        <v>31</v>
      </c>
      <c r="AX330" s="13" t="s">
        <v>77</v>
      </c>
      <c r="AY330" s="236" t="s">
        <v>137</v>
      </c>
    </row>
    <row r="331" s="2" customFormat="1" ht="16.5" customHeight="1">
      <c r="A331" s="40"/>
      <c r="B331" s="41"/>
      <c r="C331" s="206" t="s">
        <v>428</v>
      </c>
      <c r="D331" s="206" t="s">
        <v>140</v>
      </c>
      <c r="E331" s="207" t="s">
        <v>1662</v>
      </c>
      <c r="F331" s="208" t="s">
        <v>1663</v>
      </c>
      <c r="G331" s="209" t="s">
        <v>215</v>
      </c>
      <c r="H331" s="210">
        <v>4</v>
      </c>
      <c r="I331" s="211"/>
      <c r="J331" s="212">
        <f>ROUND(I331*H331,2)</f>
        <v>0</v>
      </c>
      <c r="K331" s="208" t="s">
        <v>144</v>
      </c>
      <c r="L331" s="46"/>
      <c r="M331" s="213" t="s">
        <v>19</v>
      </c>
      <c r="N331" s="214" t="s">
        <v>41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269</v>
      </c>
      <c r="AT331" s="217" t="s">
        <v>140</v>
      </c>
      <c r="AU331" s="217" t="s">
        <v>146</v>
      </c>
      <c r="AY331" s="19" t="s">
        <v>137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146</v>
      </c>
      <c r="BK331" s="218">
        <f>ROUND(I331*H331,2)</f>
        <v>0</v>
      </c>
      <c r="BL331" s="19" t="s">
        <v>269</v>
      </c>
      <c r="BM331" s="217" t="s">
        <v>1664</v>
      </c>
    </row>
    <row r="332" s="2" customFormat="1">
      <c r="A332" s="40"/>
      <c r="B332" s="41"/>
      <c r="C332" s="42"/>
      <c r="D332" s="219" t="s">
        <v>148</v>
      </c>
      <c r="E332" s="42"/>
      <c r="F332" s="220" t="s">
        <v>1665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148</v>
      </c>
      <c r="AU332" s="19" t="s">
        <v>146</v>
      </c>
    </row>
    <row r="333" s="2" customFormat="1">
      <c r="A333" s="40"/>
      <c r="B333" s="41"/>
      <c r="C333" s="42"/>
      <c r="D333" s="224" t="s">
        <v>150</v>
      </c>
      <c r="E333" s="42"/>
      <c r="F333" s="225" t="s">
        <v>1666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150</v>
      </c>
      <c r="AU333" s="19" t="s">
        <v>146</v>
      </c>
    </row>
    <row r="334" s="13" customFormat="1">
      <c r="A334" s="13"/>
      <c r="B334" s="226"/>
      <c r="C334" s="227"/>
      <c r="D334" s="219" t="s">
        <v>152</v>
      </c>
      <c r="E334" s="228" t="s">
        <v>19</v>
      </c>
      <c r="F334" s="229" t="s">
        <v>1667</v>
      </c>
      <c r="G334" s="227"/>
      <c r="H334" s="230">
        <v>4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152</v>
      </c>
      <c r="AU334" s="236" t="s">
        <v>146</v>
      </c>
      <c r="AV334" s="13" t="s">
        <v>146</v>
      </c>
      <c r="AW334" s="13" t="s">
        <v>31</v>
      </c>
      <c r="AX334" s="13" t="s">
        <v>77</v>
      </c>
      <c r="AY334" s="236" t="s">
        <v>137</v>
      </c>
    </row>
    <row r="335" s="2" customFormat="1" ht="37.8" customHeight="1">
      <c r="A335" s="40"/>
      <c r="B335" s="41"/>
      <c r="C335" s="262" t="s">
        <v>434</v>
      </c>
      <c r="D335" s="262" t="s">
        <v>522</v>
      </c>
      <c r="E335" s="263" t="s">
        <v>1668</v>
      </c>
      <c r="F335" s="264" t="s">
        <v>1669</v>
      </c>
      <c r="G335" s="265" t="s">
        <v>215</v>
      </c>
      <c r="H335" s="266">
        <v>2</v>
      </c>
      <c r="I335" s="267"/>
      <c r="J335" s="268">
        <f>ROUND(I335*H335,2)</f>
        <v>0</v>
      </c>
      <c r="K335" s="264" t="s">
        <v>144</v>
      </c>
      <c r="L335" s="269"/>
      <c r="M335" s="270" t="s">
        <v>19</v>
      </c>
      <c r="N335" s="271" t="s">
        <v>41</v>
      </c>
      <c r="O335" s="86"/>
      <c r="P335" s="215">
        <f>O335*H335</f>
        <v>0</v>
      </c>
      <c r="Q335" s="215">
        <v>0.0089999999999999993</v>
      </c>
      <c r="R335" s="215">
        <f>Q335*H335</f>
        <v>0.017999999999999999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415</v>
      </c>
      <c r="AT335" s="217" t="s">
        <v>522</v>
      </c>
      <c r="AU335" s="217" t="s">
        <v>146</v>
      </c>
      <c r="AY335" s="19" t="s">
        <v>137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146</v>
      </c>
      <c r="BK335" s="218">
        <f>ROUND(I335*H335,2)</f>
        <v>0</v>
      </c>
      <c r="BL335" s="19" t="s">
        <v>269</v>
      </c>
      <c r="BM335" s="217" t="s">
        <v>1670</v>
      </c>
    </row>
    <row r="336" s="2" customFormat="1">
      <c r="A336" s="40"/>
      <c r="B336" s="41"/>
      <c r="C336" s="42"/>
      <c r="D336" s="219" t="s">
        <v>148</v>
      </c>
      <c r="E336" s="42"/>
      <c r="F336" s="220" t="s">
        <v>1669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148</v>
      </c>
      <c r="AU336" s="19" t="s">
        <v>146</v>
      </c>
    </row>
    <row r="337" s="13" customFormat="1">
      <c r="A337" s="13"/>
      <c r="B337" s="226"/>
      <c r="C337" s="227"/>
      <c r="D337" s="219" t="s">
        <v>152</v>
      </c>
      <c r="E337" s="228" t="s">
        <v>19</v>
      </c>
      <c r="F337" s="229" t="s">
        <v>1671</v>
      </c>
      <c r="G337" s="227"/>
      <c r="H337" s="230">
        <v>2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152</v>
      </c>
      <c r="AU337" s="236" t="s">
        <v>146</v>
      </c>
      <c r="AV337" s="13" t="s">
        <v>146</v>
      </c>
      <c r="AW337" s="13" t="s">
        <v>31</v>
      </c>
      <c r="AX337" s="13" t="s">
        <v>77</v>
      </c>
      <c r="AY337" s="236" t="s">
        <v>137</v>
      </c>
    </row>
    <row r="338" s="2" customFormat="1" ht="16.5" customHeight="1">
      <c r="A338" s="40"/>
      <c r="B338" s="41"/>
      <c r="C338" s="262" t="s">
        <v>440</v>
      </c>
      <c r="D338" s="262" t="s">
        <v>522</v>
      </c>
      <c r="E338" s="263" t="s">
        <v>1672</v>
      </c>
      <c r="F338" s="264" t="s">
        <v>1673</v>
      </c>
      <c r="G338" s="265" t="s">
        <v>215</v>
      </c>
      <c r="H338" s="266">
        <v>1</v>
      </c>
      <c r="I338" s="267"/>
      <c r="J338" s="268">
        <f>ROUND(I338*H338,2)</f>
        <v>0</v>
      </c>
      <c r="K338" s="264" t="s">
        <v>144</v>
      </c>
      <c r="L338" s="269"/>
      <c r="M338" s="270" t="s">
        <v>19</v>
      </c>
      <c r="N338" s="271" t="s">
        <v>41</v>
      </c>
      <c r="O338" s="86"/>
      <c r="P338" s="215">
        <f>O338*H338</f>
        <v>0</v>
      </c>
      <c r="Q338" s="215">
        <v>0.0025300000000000001</v>
      </c>
      <c r="R338" s="215">
        <f>Q338*H338</f>
        <v>0.0025300000000000001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415</v>
      </c>
      <c r="AT338" s="217" t="s">
        <v>522</v>
      </c>
      <c r="AU338" s="217" t="s">
        <v>146</v>
      </c>
      <c r="AY338" s="19" t="s">
        <v>137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146</v>
      </c>
      <c r="BK338" s="218">
        <f>ROUND(I338*H338,2)</f>
        <v>0</v>
      </c>
      <c r="BL338" s="19" t="s">
        <v>269</v>
      </c>
      <c r="BM338" s="217" t="s">
        <v>1674</v>
      </c>
    </row>
    <row r="339" s="2" customFormat="1">
      <c r="A339" s="40"/>
      <c r="B339" s="41"/>
      <c r="C339" s="42"/>
      <c r="D339" s="219" t="s">
        <v>148</v>
      </c>
      <c r="E339" s="42"/>
      <c r="F339" s="220" t="s">
        <v>1673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148</v>
      </c>
      <c r="AU339" s="19" t="s">
        <v>146</v>
      </c>
    </row>
    <row r="340" s="13" customFormat="1">
      <c r="A340" s="13"/>
      <c r="B340" s="226"/>
      <c r="C340" s="227"/>
      <c r="D340" s="219" t="s">
        <v>152</v>
      </c>
      <c r="E340" s="228" t="s">
        <v>19</v>
      </c>
      <c r="F340" s="229" t="s">
        <v>1675</v>
      </c>
      <c r="G340" s="227"/>
      <c r="H340" s="230">
        <v>1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152</v>
      </c>
      <c r="AU340" s="236" t="s">
        <v>146</v>
      </c>
      <c r="AV340" s="13" t="s">
        <v>146</v>
      </c>
      <c r="AW340" s="13" t="s">
        <v>31</v>
      </c>
      <c r="AX340" s="13" t="s">
        <v>77</v>
      </c>
      <c r="AY340" s="236" t="s">
        <v>137</v>
      </c>
    </row>
    <row r="341" s="2" customFormat="1" ht="24.15" customHeight="1">
      <c r="A341" s="40"/>
      <c r="B341" s="41"/>
      <c r="C341" s="262" t="s">
        <v>446</v>
      </c>
      <c r="D341" s="262" t="s">
        <v>522</v>
      </c>
      <c r="E341" s="263" t="s">
        <v>1676</v>
      </c>
      <c r="F341" s="264" t="s">
        <v>1677</v>
      </c>
      <c r="G341" s="265" t="s">
        <v>215</v>
      </c>
      <c r="H341" s="266">
        <v>1</v>
      </c>
      <c r="I341" s="267"/>
      <c r="J341" s="268">
        <f>ROUND(I341*H341,2)</f>
        <v>0</v>
      </c>
      <c r="K341" s="264" t="s">
        <v>144</v>
      </c>
      <c r="L341" s="269"/>
      <c r="M341" s="270" t="s">
        <v>19</v>
      </c>
      <c r="N341" s="271" t="s">
        <v>41</v>
      </c>
      <c r="O341" s="86"/>
      <c r="P341" s="215">
        <f>O341*H341</f>
        <v>0</v>
      </c>
      <c r="Q341" s="215">
        <v>0.017999999999999999</v>
      </c>
      <c r="R341" s="215">
        <f>Q341*H341</f>
        <v>0.017999999999999999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415</v>
      </c>
      <c r="AT341" s="217" t="s">
        <v>522</v>
      </c>
      <c r="AU341" s="217" t="s">
        <v>146</v>
      </c>
      <c r="AY341" s="19" t="s">
        <v>137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146</v>
      </c>
      <c r="BK341" s="218">
        <f>ROUND(I341*H341,2)</f>
        <v>0</v>
      </c>
      <c r="BL341" s="19" t="s">
        <v>269</v>
      </c>
      <c r="BM341" s="217" t="s">
        <v>1678</v>
      </c>
    </row>
    <row r="342" s="2" customFormat="1">
      <c r="A342" s="40"/>
      <c r="B342" s="41"/>
      <c r="C342" s="42"/>
      <c r="D342" s="219" t="s">
        <v>148</v>
      </c>
      <c r="E342" s="42"/>
      <c r="F342" s="220" t="s">
        <v>1677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148</v>
      </c>
      <c r="AU342" s="19" t="s">
        <v>146</v>
      </c>
    </row>
    <row r="343" s="2" customFormat="1" ht="21.75" customHeight="1">
      <c r="A343" s="40"/>
      <c r="B343" s="41"/>
      <c r="C343" s="206" t="s">
        <v>454</v>
      </c>
      <c r="D343" s="206" t="s">
        <v>140</v>
      </c>
      <c r="E343" s="207" t="s">
        <v>1679</v>
      </c>
      <c r="F343" s="208" t="s">
        <v>1680</v>
      </c>
      <c r="G343" s="209" t="s">
        <v>215</v>
      </c>
      <c r="H343" s="210">
        <v>1</v>
      </c>
      <c r="I343" s="211"/>
      <c r="J343" s="212">
        <f>ROUND(I343*H343,2)</f>
        <v>0</v>
      </c>
      <c r="K343" s="208" t="s">
        <v>144</v>
      </c>
      <c r="L343" s="46"/>
      <c r="M343" s="213" t="s">
        <v>19</v>
      </c>
      <c r="N343" s="214" t="s">
        <v>41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269</v>
      </c>
      <c r="AT343" s="217" t="s">
        <v>140</v>
      </c>
      <c r="AU343" s="217" t="s">
        <v>146</v>
      </c>
      <c r="AY343" s="19" t="s">
        <v>137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146</v>
      </c>
      <c r="BK343" s="218">
        <f>ROUND(I343*H343,2)</f>
        <v>0</v>
      </c>
      <c r="BL343" s="19" t="s">
        <v>269</v>
      </c>
      <c r="BM343" s="217" t="s">
        <v>1681</v>
      </c>
    </row>
    <row r="344" s="2" customFormat="1">
      <c r="A344" s="40"/>
      <c r="B344" s="41"/>
      <c r="C344" s="42"/>
      <c r="D344" s="219" t="s">
        <v>148</v>
      </c>
      <c r="E344" s="42"/>
      <c r="F344" s="220" t="s">
        <v>1682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148</v>
      </c>
      <c r="AU344" s="19" t="s">
        <v>146</v>
      </c>
    </row>
    <row r="345" s="2" customFormat="1">
      <c r="A345" s="40"/>
      <c r="B345" s="41"/>
      <c r="C345" s="42"/>
      <c r="D345" s="224" t="s">
        <v>150</v>
      </c>
      <c r="E345" s="42"/>
      <c r="F345" s="225" t="s">
        <v>1683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150</v>
      </c>
      <c r="AU345" s="19" t="s">
        <v>146</v>
      </c>
    </row>
    <row r="346" s="2" customFormat="1" ht="16.5" customHeight="1">
      <c r="A346" s="40"/>
      <c r="B346" s="41"/>
      <c r="C346" s="206" t="s">
        <v>461</v>
      </c>
      <c r="D346" s="206" t="s">
        <v>140</v>
      </c>
      <c r="E346" s="207" t="s">
        <v>1684</v>
      </c>
      <c r="F346" s="208" t="s">
        <v>1685</v>
      </c>
      <c r="G346" s="209" t="s">
        <v>215</v>
      </c>
      <c r="H346" s="210">
        <v>8</v>
      </c>
      <c r="I346" s="211"/>
      <c r="J346" s="212">
        <f>ROUND(I346*H346,2)</f>
        <v>0</v>
      </c>
      <c r="K346" s="208" t="s">
        <v>144</v>
      </c>
      <c r="L346" s="46"/>
      <c r="M346" s="213" t="s">
        <v>19</v>
      </c>
      <c r="N346" s="214" t="s">
        <v>41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269</v>
      </c>
      <c r="AT346" s="217" t="s">
        <v>140</v>
      </c>
      <c r="AU346" s="217" t="s">
        <v>146</v>
      </c>
      <c r="AY346" s="19" t="s">
        <v>137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146</v>
      </c>
      <c r="BK346" s="218">
        <f>ROUND(I346*H346,2)</f>
        <v>0</v>
      </c>
      <c r="BL346" s="19" t="s">
        <v>269</v>
      </c>
      <c r="BM346" s="217" t="s">
        <v>1686</v>
      </c>
    </row>
    <row r="347" s="2" customFormat="1">
      <c r="A347" s="40"/>
      <c r="B347" s="41"/>
      <c r="C347" s="42"/>
      <c r="D347" s="219" t="s">
        <v>148</v>
      </c>
      <c r="E347" s="42"/>
      <c r="F347" s="220" t="s">
        <v>1687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148</v>
      </c>
      <c r="AU347" s="19" t="s">
        <v>146</v>
      </c>
    </row>
    <row r="348" s="2" customFormat="1">
      <c r="A348" s="40"/>
      <c r="B348" s="41"/>
      <c r="C348" s="42"/>
      <c r="D348" s="224" t="s">
        <v>150</v>
      </c>
      <c r="E348" s="42"/>
      <c r="F348" s="225" t="s">
        <v>1688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150</v>
      </c>
      <c r="AU348" s="19" t="s">
        <v>146</v>
      </c>
    </row>
    <row r="349" s="13" customFormat="1">
      <c r="A349" s="13"/>
      <c r="B349" s="226"/>
      <c r="C349" s="227"/>
      <c r="D349" s="219" t="s">
        <v>152</v>
      </c>
      <c r="E349" s="228" t="s">
        <v>19</v>
      </c>
      <c r="F349" s="229" t="s">
        <v>1532</v>
      </c>
      <c r="G349" s="227"/>
      <c r="H349" s="230">
        <v>1</v>
      </c>
      <c r="I349" s="231"/>
      <c r="J349" s="227"/>
      <c r="K349" s="227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152</v>
      </c>
      <c r="AU349" s="236" t="s">
        <v>146</v>
      </c>
      <c r="AV349" s="13" t="s">
        <v>146</v>
      </c>
      <c r="AW349" s="13" t="s">
        <v>31</v>
      </c>
      <c r="AX349" s="13" t="s">
        <v>69</v>
      </c>
      <c r="AY349" s="236" t="s">
        <v>137</v>
      </c>
    </row>
    <row r="350" s="13" customFormat="1">
      <c r="A350" s="13"/>
      <c r="B350" s="226"/>
      <c r="C350" s="227"/>
      <c r="D350" s="219" t="s">
        <v>152</v>
      </c>
      <c r="E350" s="228" t="s">
        <v>19</v>
      </c>
      <c r="F350" s="229" t="s">
        <v>1533</v>
      </c>
      <c r="G350" s="227"/>
      <c r="H350" s="230">
        <v>1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152</v>
      </c>
      <c r="AU350" s="236" t="s">
        <v>146</v>
      </c>
      <c r="AV350" s="13" t="s">
        <v>146</v>
      </c>
      <c r="AW350" s="13" t="s">
        <v>31</v>
      </c>
      <c r="AX350" s="13" t="s">
        <v>69</v>
      </c>
      <c r="AY350" s="236" t="s">
        <v>137</v>
      </c>
    </row>
    <row r="351" s="13" customFormat="1">
      <c r="A351" s="13"/>
      <c r="B351" s="226"/>
      <c r="C351" s="227"/>
      <c r="D351" s="219" t="s">
        <v>152</v>
      </c>
      <c r="E351" s="228" t="s">
        <v>19</v>
      </c>
      <c r="F351" s="229" t="s">
        <v>1534</v>
      </c>
      <c r="G351" s="227"/>
      <c r="H351" s="230">
        <v>1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152</v>
      </c>
      <c r="AU351" s="236" t="s">
        <v>146</v>
      </c>
      <c r="AV351" s="13" t="s">
        <v>146</v>
      </c>
      <c r="AW351" s="13" t="s">
        <v>31</v>
      </c>
      <c r="AX351" s="13" t="s">
        <v>69</v>
      </c>
      <c r="AY351" s="236" t="s">
        <v>137</v>
      </c>
    </row>
    <row r="352" s="13" customFormat="1">
      <c r="A352" s="13"/>
      <c r="B352" s="226"/>
      <c r="C352" s="227"/>
      <c r="D352" s="219" t="s">
        <v>152</v>
      </c>
      <c r="E352" s="228" t="s">
        <v>19</v>
      </c>
      <c r="F352" s="229" t="s">
        <v>279</v>
      </c>
      <c r="G352" s="227"/>
      <c r="H352" s="230">
        <v>1</v>
      </c>
      <c r="I352" s="231"/>
      <c r="J352" s="227"/>
      <c r="K352" s="227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152</v>
      </c>
      <c r="AU352" s="236" t="s">
        <v>146</v>
      </c>
      <c r="AV352" s="13" t="s">
        <v>146</v>
      </c>
      <c r="AW352" s="13" t="s">
        <v>31</v>
      </c>
      <c r="AX352" s="13" t="s">
        <v>69</v>
      </c>
      <c r="AY352" s="236" t="s">
        <v>137</v>
      </c>
    </row>
    <row r="353" s="13" customFormat="1">
      <c r="A353" s="13"/>
      <c r="B353" s="226"/>
      <c r="C353" s="227"/>
      <c r="D353" s="219" t="s">
        <v>152</v>
      </c>
      <c r="E353" s="228" t="s">
        <v>19</v>
      </c>
      <c r="F353" s="229" t="s">
        <v>276</v>
      </c>
      <c r="G353" s="227"/>
      <c r="H353" s="230">
        <v>3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152</v>
      </c>
      <c r="AU353" s="236" t="s">
        <v>146</v>
      </c>
      <c r="AV353" s="13" t="s">
        <v>146</v>
      </c>
      <c r="AW353" s="13" t="s">
        <v>31</v>
      </c>
      <c r="AX353" s="13" t="s">
        <v>69</v>
      </c>
      <c r="AY353" s="236" t="s">
        <v>137</v>
      </c>
    </row>
    <row r="354" s="13" customFormat="1">
      <c r="A354" s="13"/>
      <c r="B354" s="226"/>
      <c r="C354" s="227"/>
      <c r="D354" s="219" t="s">
        <v>152</v>
      </c>
      <c r="E354" s="228" t="s">
        <v>19</v>
      </c>
      <c r="F354" s="229" t="s">
        <v>77</v>
      </c>
      <c r="G354" s="227"/>
      <c r="H354" s="230">
        <v>1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152</v>
      </c>
      <c r="AU354" s="236" t="s">
        <v>146</v>
      </c>
      <c r="AV354" s="13" t="s">
        <v>146</v>
      </c>
      <c r="AW354" s="13" t="s">
        <v>31</v>
      </c>
      <c r="AX354" s="13" t="s">
        <v>69</v>
      </c>
      <c r="AY354" s="236" t="s">
        <v>137</v>
      </c>
    </row>
    <row r="355" s="14" customFormat="1">
      <c r="A355" s="14"/>
      <c r="B355" s="237"/>
      <c r="C355" s="238"/>
      <c r="D355" s="219" t="s">
        <v>152</v>
      </c>
      <c r="E355" s="239" t="s">
        <v>19</v>
      </c>
      <c r="F355" s="240" t="s">
        <v>190</v>
      </c>
      <c r="G355" s="238"/>
      <c r="H355" s="241">
        <v>8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7" t="s">
        <v>152</v>
      </c>
      <c r="AU355" s="247" t="s">
        <v>146</v>
      </c>
      <c r="AV355" s="14" t="s">
        <v>145</v>
      </c>
      <c r="AW355" s="14" t="s">
        <v>31</v>
      </c>
      <c r="AX355" s="14" t="s">
        <v>77</v>
      </c>
      <c r="AY355" s="247" t="s">
        <v>137</v>
      </c>
    </row>
    <row r="356" s="2" customFormat="1" ht="16.5" customHeight="1">
      <c r="A356" s="40"/>
      <c r="B356" s="41"/>
      <c r="C356" s="262" t="s">
        <v>474</v>
      </c>
      <c r="D356" s="262" t="s">
        <v>522</v>
      </c>
      <c r="E356" s="263" t="s">
        <v>1689</v>
      </c>
      <c r="F356" s="264" t="s">
        <v>1690</v>
      </c>
      <c r="G356" s="265" t="s">
        <v>215</v>
      </c>
      <c r="H356" s="266">
        <v>8</v>
      </c>
      <c r="I356" s="267"/>
      <c r="J356" s="268">
        <f>ROUND(I356*H356,2)</f>
        <v>0</v>
      </c>
      <c r="K356" s="264" t="s">
        <v>144</v>
      </c>
      <c r="L356" s="269"/>
      <c r="M356" s="270" t="s">
        <v>19</v>
      </c>
      <c r="N356" s="271" t="s">
        <v>41</v>
      </c>
      <c r="O356" s="86"/>
      <c r="P356" s="215">
        <f>O356*H356</f>
        <v>0</v>
      </c>
      <c r="Q356" s="215">
        <v>9.0000000000000006E-05</v>
      </c>
      <c r="R356" s="215">
        <f>Q356*H356</f>
        <v>0.00072000000000000005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415</v>
      </c>
      <c r="AT356" s="217" t="s">
        <v>522</v>
      </c>
      <c r="AU356" s="217" t="s">
        <v>146</v>
      </c>
      <c r="AY356" s="19" t="s">
        <v>137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146</v>
      </c>
      <c r="BK356" s="218">
        <f>ROUND(I356*H356,2)</f>
        <v>0</v>
      </c>
      <c r="BL356" s="19" t="s">
        <v>269</v>
      </c>
      <c r="BM356" s="217" t="s">
        <v>1691</v>
      </c>
    </row>
    <row r="357" s="2" customFormat="1">
      <c r="A357" s="40"/>
      <c r="B357" s="41"/>
      <c r="C357" s="42"/>
      <c r="D357" s="219" t="s">
        <v>148</v>
      </c>
      <c r="E357" s="42"/>
      <c r="F357" s="220" t="s">
        <v>1690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148</v>
      </c>
      <c r="AU357" s="19" t="s">
        <v>146</v>
      </c>
    </row>
    <row r="358" s="2" customFormat="1" ht="16.5" customHeight="1">
      <c r="A358" s="40"/>
      <c r="B358" s="41"/>
      <c r="C358" s="206" t="s">
        <v>483</v>
      </c>
      <c r="D358" s="206" t="s">
        <v>140</v>
      </c>
      <c r="E358" s="207" t="s">
        <v>1692</v>
      </c>
      <c r="F358" s="208" t="s">
        <v>1693</v>
      </c>
      <c r="G358" s="209" t="s">
        <v>215</v>
      </c>
      <c r="H358" s="210">
        <v>12</v>
      </c>
      <c r="I358" s="211"/>
      <c r="J358" s="212">
        <f>ROUND(I358*H358,2)</f>
        <v>0</v>
      </c>
      <c r="K358" s="208" t="s">
        <v>144</v>
      </c>
      <c r="L358" s="46"/>
      <c r="M358" s="213" t="s">
        <v>19</v>
      </c>
      <c r="N358" s="214" t="s">
        <v>41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269</v>
      </c>
      <c r="AT358" s="217" t="s">
        <v>140</v>
      </c>
      <c r="AU358" s="217" t="s">
        <v>146</v>
      </c>
      <c r="AY358" s="19" t="s">
        <v>137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146</v>
      </c>
      <c r="BK358" s="218">
        <f>ROUND(I358*H358,2)</f>
        <v>0</v>
      </c>
      <c r="BL358" s="19" t="s">
        <v>269</v>
      </c>
      <c r="BM358" s="217" t="s">
        <v>1694</v>
      </c>
    </row>
    <row r="359" s="2" customFormat="1">
      <c r="A359" s="40"/>
      <c r="B359" s="41"/>
      <c r="C359" s="42"/>
      <c r="D359" s="219" t="s">
        <v>148</v>
      </c>
      <c r="E359" s="42"/>
      <c r="F359" s="220" t="s">
        <v>1695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148</v>
      </c>
      <c r="AU359" s="19" t="s">
        <v>146</v>
      </c>
    </row>
    <row r="360" s="2" customFormat="1">
      <c r="A360" s="40"/>
      <c r="B360" s="41"/>
      <c r="C360" s="42"/>
      <c r="D360" s="224" t="s">
        <v>150</v>
      </c>
      <c r="E360" s="42"/>
      <c r="F360" s="225" t="s">
        <v>1696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150</v>
      </c>
      <c r="AU360" s="19" t="s">
        <v>146</v>
      </c>
    </row>
    <row r="361" s="13" customFormat="1">
      <c r="A361" s="13"/>
      <c r="B361" s="226"/>
      <c r="C361" s="227"/>
      <c r="D361" s="219" t="s">
        <v>152</v>
      </c>
      <c r="E361" s="228" t="s">
        <v>19</v>
      </c>
      <c r="F361" s="229" t="s">
        <v>284</v>
      </c>
      <c r="G361" s="227"/>
      <c r="H361" s="230">
        <v>2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152</v>
      </c>
      <c r="AU361" s="236" t="s">
        <v>146</v>
      </c>
      <c r="AV361" s="13" t="s">
        <v>146</v>
      </c>
      <c r="AW361" s="13" t="s">
        <v>31</v>
      </c>
      <c r="AX361" s="13" t="s">
        <v>69</v>
      </c>
      <c r="AY361" s="236" t="s">
        <v>137</v>
      </c>
    </row>
    <row r="362" s="13" customFormat="1">
      <c r="A362" s="13"/>
      <c r="B362" s="226"/>
      <c r="C362" s="227"/>
      <c r="D362" s="219" t="s">
        <v>152</v>
      </c>
      <c r="E362" s="228" t="s">
        <v>19</v>
      </c>
      <c r="F362" s="229" t="s">
        <v>281</v>
      </c>
      <c r="G362" s="227"/>
      <c r="H362" s="230">
        <v>2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152</v>
      </c>
      <c r="AU362" s="236" t="s">
        <v>146</v>
      </c>
      <c r="AV362" s="13" t="s">
        <v>146</v>
      </c>
      <c r="AW362" s="13" t="s">
        <v>31</v>
      </c>
      <c r="AX362" s="13" t="s">
        <v>69</v>
      </c>
      <c r="AY362" s="236" t="s">
        <v>137</v>
      </c>
    </row>
    <row r="363" s="13" customFormat="1">
      <c r="A363" s="13"/>
      <c r="B363" s="226"/>
      <c r="C363" s="227"/>
      <c r="D363" s="219" t="s">
        <v>152</v>
      </c>
      <c r="E363" s="228" t="s">
        <v>19</v>
      </c>
      <c r="F363" s="229" t="s">
        <v>1535</v>
      </c>
      <c r="G363" s="227"/>
      <c r="H363" s="230">
        <v>2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152</v>
      </c>
      <c r="AU363" s="236" t="s">
        <v>146</v>
      </c>
      <c r="AV363" s="13" t="s">
        <v>146</v>
      </c>
      <c r="AW363" s="13" t="s">
        <v>31</v>
      </c>
      <c r="AX363" s="13" t="s">
        <v>69</v>
      </c>
      <c r="AY363" s="236" t="s">
        <v>137</v>
      </c>
    </row>
    <row r="364" s="13" customFormat="1">
      <c r="A364" s="13"/>
      <c r="B364" s="226"/>
      <c r="C364" s="227"/>
      <c r="D364" s="219" t="s">
        <v>152</v>
      </c>
      <c r="E364" s="228" t="s">
        <v>19</v>
      </c>
      <c r="F364" s="229" t="s">
        <v>1536</v>
      </c>
      <c r="G364" s="227"/>
      <c r="H364" s="230">
        <v>2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152</v>
      </c>
      <c r="AU364" s="236" t="s">
        <v>146</v>
      </c>
      <c r="AV364" s="13" t="s">
        <v>146</v>
      </c>
      <c r="AW364" s="13" t="s">
        <v>31</v>
      </c>
      <c r="AX364" s="13" t="s">
        <v>69</v>
      </c>
      <c r="AY364" s="236" t="s">
        <v>137</v>
      </c>
    </row>
    <row r="365" s="13" customFormat="1">
      <c r="A365" s="13"/>
      <c r="B365" s="226"/>
      <c r="C365" s="227"/>
      <c r="D365" s="219" t="s">
        <v>152</v>
      </c>
      <c r="E365" s="228" t="s">
        <v>19</v>
      </c>
      <c r="F365" s="229" t="s">
        <v>1537</v>
      </c>
      <c r="G365" s="227"/>
      <c r="H365" s="230">
        <v>3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152</v>
      </c>
      <c r="AU365" s="236" t="s">
        <v>146</v>
      </c>
      <c r="AV365" s="13" t="s">
        <v>146</v>
      </c>
      <c r="AW365" s="13" t="s">
        <v>31</v>
      </c>
      <c r="AX365" s="13" t="s">
        <v>69</v>
      </c>
      <c r="AY365" s="236" t="s">
        <v>137</v>
      </c>
    </row>
    <row r="366" s="13" customFormat="1">
      <c r="A366" s="13"/>
      <c r="B366" s="226"/>
      <c r="C366" s="227"/>
      <c r="D366" s="219" t="s">
        <v>152</v>
      </c>
      <c r="E366" s="228" t="s">
        <v>19</v>
      </c>
      <c r="F366" s="229" t="s">
        <v>77</v>
      </c>
      <c r="G366" s="227"/>
      <c r="H366" s="230">
        <v>1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152</v>
      </c>
      <c r="AU366" s="236" t="s">
        <v>146</v>
      </c>
      <c r="AV366" s="13" t="s">
        <v>146</v>
      </c>
      <c r="AW366" s="13" t="s">
        <v>31</v>
      </c>
      <c r="AX366" s="13" t="s">
        <v>69</v>
      </c>
      <c r="AY366" s="236" t="s">
        <v>137</v>
      </c>
    </row>
    <row r="367" s="14" customFormat="1">
      <c r="A367" s="14"/>
      <c r="B367" s="237"/>
      <c r="C367" s="238"/>
      <c r="D367" s="219" t="s">
        <v>152</v>
      </c>
      <c r="E367" s="239" t="s">
        <v>19</v>
      </c>
      <c r="F367" s="240" t="s">
        <v>190</v>
      </c>
      <c r="G367" s="238"/>
      <c r="H367" s="241">
        <v>12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7" t="s">
        <v>152</v>
      </c>
      <c r="AU367" s="247" t="s">
        <v>146</v>
      </c>
      <c r="AV367" s="14" t="s">
        <v>145</v>
      </c>
      <c r="AW367" s="14" t="s">
        <v>31</v>
      </c>
      <c r="AX367" s="14" t="s">
        <v>77</v>
      </c>
      <c r="AY367" s="247" t="s">
        <v>137</v>
      </c>
    </row>
    <row r="368" s="2" customFormat="1" ht="21.75" customHeight="1">
      <c r="A368" s="40"/>
      <c r="B368" s="41"/>
      <c r="C368" s="262" t="s">
        <v>491</v>
      </c>
      <c r="D368" s="262" t="s">
        <v>522</v>
      </c>
      <c r="E368" s="263" t="s">
        <v>1697</v>
      </c>
      <c r="F368" s="264" t="s">
        <v>1698</v>
      </c>
      <c r="G368" s="265" t="s">
        <v>215</v>
      </c>
      <c r="H368" s="266">
        <v>12</v>
      </c>
      <c r="I368" s="267"/>
      <c r="J368" s="268">
        <f>ROUND(I368*H368,2)</f>
        <v>0</v>
      </c>
      <c r="K368" s="264" t="s">
        <v>144</v>
      </c>
      <c r="L368" s="269"/>
      <c r="M368" s="270" t="s">
        <v>19</v>
      </c>
      <c r="N368" s="271" t="s">
        <v>41</v>
      </c>
      <c r="O368" s="86"/>
      <c r="P368" s="215">
        <f>O368*H368</f>
        <v>0</v>
      </c>
      <c r="Q368" s="215">
        <v>9.0000000000000006E-05</v>
      </c>
      <c r="R368" s="215">
        <f>Q368*H368</f>
        <v>0.00108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415</v>
      </c>
      <c r="AT368" s="217" t="s">
        <v>522</v>
      </c>
      <c r="AU368" s="217" t="s">
        <v>146</v>
      </c>
      <c r="AY368" s="19" t="s">
        <v>137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146</v>
      </c>
      <c r="BK368" s="218">
        <f>ROUND(I368*H368,2)</f>
        <v>0</v>
      </c>
      <c r="BL368" s="19" t="s">
        <v>269</v>
      </c>
      <c r="BM368" s="217" t="s">
        <v>1699</v>
      </c>
    </row>
    <row r="369" s="2" customFormat="1">
      <c r="A369" s="40"/>
      <c r="B369" s="41"/>
      <c r="C369" s="42"/>
      <c r="D369" s="219" t="s">
        <v>148</v>
      </c>
      <c r="E369" s="42"/>
      <c r="F369" s="220" t="s">
        <v>1698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148</v>
      </c>
      <c r="AU369" s="19" t="s">
        <v>146</v>
      </c>
    </row>
    <row r="370" s="2" customFormat="1" ht="16.5" customHeight="1">
      <c r="A370" s="40"/>
      <c r="B370" s="41"/>
      <c r="C370" s="206" t="s">
        <v>747</v>
      </c>
      <c r="D370" s="206" t="s">
        <v>140</v>
      </c>
      <c r="E370" s="207" t="s">
        <v>1700</v>
      </c>
      <c r="F370" s="208" t="s">
        <v>1701</v>
      </c>
      <c r="G370" s="209" t="s">
        <v>215</v>
      </c>
      <c r="H370" s="210">
        <v>11</v>
      </c>
      <c r="I370" s="211"/>
      <c r="J370" s="212">
        <f>ROUND(I370*H370,2)</f>
        <v>0</v>
      </c>
      <c r="K370" s="208" t="s">
        <v>144</v>
      </c>
      <c r="L370" s="46"/>
      <c r="M370" s="213" t="s">
        <v>19</v>
      </c>
      <c r="N370" s="214" t="s">
        <v>41</v>
      </c>
      <c r="O370" s="86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269</v>
      </c>
      <c r="AT370" s="217" t="s">
        <v>140</v>
      </c>
      <c r="AU370" s="217" t="s">
        <v>146</v>
      </c>
      <c r="AY370" s="19" t="s">
        <v>137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146</v>
      </c>
      <c r="BK370" s="218">
        <f>ROUND(I370*H370,2)</f>
        <v>0</v>
      </c>
      <c r="BL370" s="19" t="s">
        <v>269</v>
      </c>
      <c r="BM370" s="217" t="s">
        <v>1702</v>
      </c>
    </row>
    <row r="371" s="2" customFormat="1">
      <c r="A371" s="40"/>
      <c r="B371" s="41"/>
      <c r="C371" s="42"/>
      <c r="D371" s="219" t="s">
        <v>148</v>
      </c>
      <c r="E371" s="42"/>
      <c r="F371" s="220" t="s">
        <v>1703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148</v>
      </c>
      <c r="AU371" s="19" t="s">
        <v>146</v>
      </c>
    </row>
    <row r="372" s="2" customFormat="1">
      <c r="A372" s="40"/>
      <c r="B372" s="41"/>
      <c r="C372" s="42"/>
      <c r="D372" s="224" t="s">
        <v>150</v>
      </c>
      <c r="E372" s="42"/>
      <c r="F372" s="225" t="s">
        <v>1704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150</v>
      </c>
      <c r="AU372" s="19" t="s">
        <v>146</v>
      </c>
    </row>
    <row r="373" s="13" customFormat="1">
      <c r="A373" s="13"/>
      <c r="B373" s="226"/>
      <c r="C373" s="227"/>
      <c r="D373" s="219" t="s">
        <v>152</v>
      </c>
      <c r="E373" s="228" t="s">
        <v>19</v>
      </c>
      <c r="F373" s="229" t="s">
        <v>1705</v>
      </c>
      <c r="G373" s="227"/>
      <c r="H373" s="230">
        <v>11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152</v>
      </c>
      <c r="AU373" s="236" t="s">
        <v>146</v>
      </c>
      <c r="AV373" s="13" t="s">
        <v>146</v>
      </c>
      <c r="AW373" s="13" t="s">
        <v>31</v>
      </c>
      <c r="AX373" s="13" t="s">
        <v>77</v>
      </c>
      <c r="AY373" s="236" t="s">
        <v>137</v>
      </c>
    </row>
    <row r="374" s="2" customFormat="1" ht="16.5" customHeight="1">
      <c r="A374" s="40"/>
      <c r="B374" s="41"/>
      <c r="C374" s="262" t="s">
        <v>751</v>
      </c>
      <c r="D374" s="262" t="s">
        <v>522</v>
      </c>
      <c r="E374" s="263" t="s">
        <v>1706</v>
      </c>
      <c r="F374" s="264" t="s">
        <v>1707</v>
      </c>
      <c r="G374" s="265" t="s">
        <v>215</v>
      </c>
      <c r="H374" s="266">
        <v>11</v>
      </c>
      <c r="I374" s="267"/>
      <c r="J374" s="268">
        <f>ROUND(I374*H374,2)</f>
        <v>0</v>
      </c>
      <c r="K374" s="264" t="s">
        <v>144</v>
      </c>
      <c r="L374" s="269"/>
      <c r="M374" s="270" t="s">
        <v>19</v>
      </c>
      <c r="N374" s="271" t="s">
        <v>41</v>
      </c>
      <c r="O374" s="86"/>
      <c r="P374" s="215">
        <f>O374*H374</f>
        <v>0</v>
      </c>
      <c r="Q374" s="215">
        <v>0.00029999999999999997</v>
      </c>
      <c r="R374" s="215">
        <f>Q374*H374</f>
        <v>0.0032999999999999995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415</v>
      </c>
      <c r="AT374" s="217" t="s">
        <v>522</v>
      </c>
      <c r="AU374" s="217" t="s">
        <v>146</v>
      </c>
      <c r="AY374" s="19" t="s">
        <v>137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146</v>
      </c>
      <c r="BK374" s="218">
        <f>ROUND(I374*H374,2)</f>
        <v>0</v>
      </c>
      <c r="BL374" s="19" t="s">
        <v>269</v>
      </c>
      <c r="BM374" s="217" t="s">
        <v>1708</v>
      </c>
    </row>
    <row r="375" s="2" customFormat="1">
      <c r="A375" s="40"/>
      <c r="B375" s="41"/>
      <c r="C375" s="42"/>
      <c r="D375" s="219" t="s">
        <v>148</v>
      </c>
      <c r="E375" s="42"/>
      <c r="F375" s="220" t="s">
        <v>1707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148</v>
      </c>
      <c r="AU375" s="19" t="s">
        <v>146</v>
      </c>
    </row>
    <row r="376" s="2" customFormat="1" ht="16.5" customHeight="1">
      <c r="A376" s="40"/>
      <c r="B376" s="41"/>
      <c r="C376" s="206" t="s">
        <v>758</v>
      </c>
      <c r="D376" s="206" t="s">
        <v>140</v>
      </c>
      <c r="E376" s="207" t="s">
        <v>1709</v>
      </c>
      <c r="F376" s="208" t="s">
        <v>1710</v>
      </c>
      <c r="G376" s="209" t="s">
        <v>215</v>
      </c>
      <c r="H376" s="210">
        <v>17</v>
      </c>
      <c r="I376" s="211"/>
      <c r="J376" s="212">
        <f>ROUND(I376*H376,2)</f>
        <v>0</v>
      </c>
      <c r="K376" s="208" t="s">
        <v>144</v>
      </c>
      <c r="L376" s="46"/>
      <c r="M376" s="213" t="s">
        <v>19</v>
      </c>
      <c r="N376" s="214" t="s">
        <v>41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269</v>
      </c>
      <c r="AT376" s="217" t="s">
        <v>140</v>
      </c>
      <c r="AU376" s="217" t="s">
        <v>146</v>
      </c>
      <c r="AY376" s="19" t="s">
        <v>137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146</v>
      </c>
      <c r="BK376" s="218">
        <f>ROUND(I376*H376,2)</f>
        <v>0</v>
      </c>
      <c r="BL376" s="19" t="s">
        <v>269</v>
      </c>
      <c r="BM376" s="217" t="s">
        <v>1711</v>
      </c>
    </row>
    <row r="377" s="2" customFormat="1">
      <c r="A377" s="40"/>
      <c r="B377" s="41"/>
      <c r="C377" s="42"/>
      <c r="D377" s="219" t="s">
        <v>148</v>
      </c>
      <c r="E377" s="42"/>
      <c r="F377" s="220" t="s">
        <v>1712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148</v>
      </c>
      <c r="AU377" s="19" t="s">
        <v>146</v>
      </c>
    </row>
    <row r="378" s="2" customFormat="1">
      <c r="A378" s="40"/>
      <c r="B378" s="41"/>
      <c r="C378" s="42"/>
      <c r="D378" s="224" t="s">
        <v>150</v>
      </c>
      <c r="E378" s="42"/>
      <c r="F378" s="225" t="s">
        <v>1713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150</v>
      </c>
      <c r="AU378" s="19" t="s">
        <v>146</v>
      </c>
    </row>
    <row r="379" s="13" customFormat="1">
      <c r="A379" s="13"/>
      <c r="B379" s="226"/>
      <c r="C379" s="227"/>
      <c r="D379" s="219" t="s">
        <v>152</v>
      </c>
      <c r="E379" s="228" t="s">
        <v>19</v>
      </c>
      <c r="F379" s="229" t="s">
        <v>1518</v>
      </c>
      <c r="G379" s="227"/>
      <c r="H379" s="230">
        <v>1</v>
      </c>
      <c r="I379" s="231"/>
      <c r="J379" s="227"/>
      <c r="K379" s="227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152</v>
      </c>
      <c r="AU379" s="236" t="s">
        <v>146</v>
      </c>
      <c r="AV379" s="13" t="s">
        <v>146</v>
      </c>
      <c r="AW379" s="13" t="s">
        <v>31</v>
      </c>
      <c r="AX379" s="13" t="s">
        <v>69</v>
      </c>
      <c r="AY379" s="236" t="s">
        <v>137</v>
      </c>
    </row>
    <row r="380" s="13" customFormat="1">
      <c r="A380" s="13"/>
      <c r="B380" s="226"/>
      <c r="C380" s="227"/>
      <c r="D380" s="219" t="s">
        <v>152</v>
      </c>
      <c r="E380" s="228" t="s">
        <v>19</v>
      </c>
      <c r="F380" s="229" t="s">
        <v>1519</v>
      </c>
      <c r="G380" s="227"/>
      <c r="H380" s="230">
        <v>4</v>
      </c>
      <c r="I380" s="231"/>
      <c r="J380" s="227"/>
      <c r="K380" s="227"/>
      <c r="L380" s="232"/>
      <c r="M380" s="233"/>
      <c r="N380" s="234"/>
      <c r="O380" s="234"/>
      <c r="P380" s="234"/>
      <c r="Q380" s="234"/>
      <c r="R380" s="234"/>
      <c r="S380" s="234"/>
      <c r="T380" s="23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6" t="s">
        <v>152</v>
      </c>
      <c r="AU380" s="236" t="s">
        <v>146</v>
      </c>
      <c r="AV380" s="13" t="s">
        <v>146</v>
      </c>
      <c r="AW380" s="13" t="s">
        <v>31</v>
      </c>
      <c r="AX380" s="13" t="s">
        <v>69</v>
      </c>
      <c r="AY380" s="236" t="s">
        <v>137</v>
      </c>
    </row>
    <row r="381" s="13" customFormat="1">
      <c r="A381" s="13"/>
      <c r="B381" s="226"/>
      <c r="C381" s="227"/>
      <c r="D381" s="219" t="s">
        <v>152</v>
      </c>
      <c r="E381" s="228" t="s">
        <v>19</v>
      </c>
      <c r="F381" s="229" t="s">
        <v>1432</v>
      </c>
      <c r="G381" s="227"/>
      <c r="H381" s="230">
        <v>1</v>
      </c>
      <c r="I381" s="231"/>
      <c r="J381" s="227"/>
      <c r="K381" s="227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152</v>
      </c>
      <c r="AU381" s="236" t="s">
        <v>146</v>
      </c>
      <c r="AV381" s="13" t="s">
        <v>146</v>
      </c>
      <c r="AW381" s="13" t="s">
        <v>31</v>
      </c>
      <c r="AX381" s="13" t="s">
        <v>69</v>
      </c>
      <c r="AY381" s="236" t="s">
        <v>137</v>
      </c>
    </row>
    <row r="382" s="13" customFormat="1">
      <c r="A382" s="13"/>
      <c r="B382" s="226"/>
      <c r="C382" s="227"/>
      <c r="D382" s="219" t="s">
        <v>152</v>
      </c>
      <c r="E382" s="228" t="s">
        <v>19</v>
      </c>
      <c r="F382" s="229" t="s">
        <v>1520</v>
      </c>
      <c r="G382" s="227"/>
      <c r="H382" s="230">
        <v>1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152</v>
      </c>
      <c r="AU382" s="236" t="s">
        <v>146</v>
      </c>
      <c r="AV382" s="13" t="s">
        <v>146</v>
      </c>
      <c r="AW382" s="13" t="s">
        <v>31</v>
      </c>
      <c r="AX382" s="13" t="s">
        <v>69</v>
      </c>
      <c r="AY382" s="236" t="s">
        <v>137</v>
      </c>
    </row>
    <row r="383" s="13" customFormat="1">
      <c r="A383" s="13"/>
      <c r="B383" s="226"/>
      <c r="C383" s="227"/>
      <c r="D383" s="219" t="s">
        <v>152</v>
      </c>
      <c r="E383" s="228" t="s">
        <v>19</v>
      </c>
      <c r="F383" s="229" t="s">
        <v>1714</v>
      </c>
      <c r="G383" s="227"/>
      <c r="H383" s="230">
        <v>5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152</v>
      </c>
      <c r="AU383" s="236" t="s">
        <v>146</v>
      </c>
      <c r="AV383" s="13" t="s">
        <v>146</v>
      </c>
      <c r="AW383" s="13" t="s">
        <v>31</v>
      </c>
      <c r="AX383" s="13" t="s">
        <v>69</v>
      </c>
      <c r="AY383" s="236" t="s">
        <v>137</v>
      </c>
    </row>
    <row r="384" s="13" customFormat="1">
      <c r="A384" s="13"/>
      <c r="B384" s="226"/>
      <c r="C384" s="227"/>
      <c r="D384" s="219" t="s">
        <v>152</v>
      </c>
      <c r="E384" s="228" t="s">
        <v>19</v>
      </c>
      <c r="F384" s="229" t="s">
        <v>1522</v>
      </c>
      <c r="G384" s="227"/>
      <c r="H384" s="230">
        <v>5</v>
      </c>
      <c r="I384" s="231"/>
      <c r="J384" s="227"/>
      <c r="K384" s="227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152</v>
      </c>
      <c r="AU384" s="236" t="s">
        <v>146</v>
      </c>
      <c r="AV384" s="13" t="s">
        <v>146</v>
      </c>
      <c r="AW384" s="13" t="s">
        <v>31</v>
      </c>
      <c r="AX384" s="13" t="s">
        <v>69</v>
      </c>
      <c r="AY384" s="236" t="s">
        <v>137</v>
      </c>
    </row>
    <row r="385" s="14" customFormat="1">
      <c r="A385" s="14"/>
      <c r="B385" s="237"/>
      <c r="C385" s="238"/>
      <c r="D385" s="219" t="s">
        <v>152</v>
      </c>
      <c r="E385" s="239" t="s">
        <v>19</v>
      </c>
      <c r="F385" s="240" t="s">
        <v>190</v>
      </c>
      <c r="G385" s="238"/>
      <c r="H385" s="241">
        <v>17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7" t="s">
        <v>152</v>
      </c>
      <c r="AU385" s="247" t="s">
        <v>146</v>
      </c>
      <c r="AV385" s="14" t="s">
        <v>145</v>
      </c>
      <c r="AW385" s="14" t="s">
        <v>31</v>
      </c>
      <c r="AX385" s="14" t="s">
        <v>77</v>
      </c>
      <c r="AY385" s="247" t="s">
        <v>137</v>
      </c>
    </row>
    <row r="386" s="2" customFormat="1" ht="16.5" customHeight="1">
      <c r="A386" s="40"/>
      <c r="B386" s="41"/>
      <c r="C386" s="262" t="s">
        <v>762</v>
      </c>
      <c r="D386" s="262" t="s">
        <v>522</v>
      </c>
      <c r="E386" s="263" t="s">
        <v>1715</v>
      </c>
      <c r="F386" s="264" t="s">
        <v>1716</v>
      </c>
      <c r="G386" s="265" t="s">
        <v>215</v>
      </c>
      <c r="H386" s="266">
        <v>17</v>
      </c>
      <c r="I386" s="267"/>
      <c r="J386" s="268">
        <f>ROUND(I386*H386,2)</f>
        <v>0</v>
      </c>
      <c r="K386" s="264" t="s">
        <v>144</v>
      </c>
      <c r="L386" s="269"/>
      <c r="M386" s="270" t="s">
        <v>19</v>
      </c>
      <c r="N386" s="271" t="s">
        <v>41</v>
      </c>
      <c r="O386" s="86"/>
      <c r="P386" s="215">
        <f>O386*H386</f>
        <v>0</v>
      </c>
      <c r="Q386" s="215">
        <v>6.0000000000000002E-05</v>
      </c>
      <c r="R386" s="215">
        <f>Q386*H386</f>
        <v>0.0010200000000000001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415</v>
      </c>
      <c r="AT386" s="217" t="s">
        <v>522</v>
      </c>
      <c r="AU386" s="217" t="s">
        <v>146</v>
      </c>
      <c r="AY386" s="19" t="s">
        <v>137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146</v>
      </c>
      <c r="BK386" s="218">
        <f>ROUND(I386*H386,2)</f>
        <v>0</v>
      </c>
      <c r="BL386" s="19" t="s">
        <v>269</v>
      </c>
      <c r="BM386" s="217" t="s">
        <v>1717</v>
      </c>
    </row>
    <row r="387" s="2" customFormat="1">
      <c r="A387" s="40"/>
      <c r="B387" s="41"/>
      <c r="C387" s="42"/>
      <c r="D387" s="219" t="s">
        <v>148</v>
      </c>
      <c r="E387" s="42"/>
      <c r="F387" s="220" t="s">
        <v>1716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148</v>
      </c>
      <c r="AU387" s="19" t="s">
        <v>146</v>
      </c>
    </row>
    <row r="388" s="2" customFormat="1" ht="21.75" customHeight="1">
      <c r="A388" s="40"/>
      <c r="B388" s="41"/>
      <c r="C388" s="206" t="s">
        <v>767</v>
      </c>
      <c r="D388" s="206" t="s">
        <v>140</v>
      </c>
      <c r="E388" s="207" t="s">
        <v>1718</v>
      </c>
      <c r="F388" s="208" t="s">
        <v>1719</v>
      </c>
      <c r="G388" s="209" t="s">
        <v>215</v>
      </c>
      <c r="H388" s="210">
        <v>2</v>
      </c>
      <c r="I388" s="211"/>
      <c r="J388" s="212">
        <f>ROUND(I388*H388,2)</f>
        <v>0</v>
      </c>
      <c r="K388" s="208" t="s">
        <v>144</v>
      </c>
      <c r="L388" s="46"/>
      <c r="M388" s="213" t="s">
        <v>19</v>
      </c>
      <c r="N388" s="214" t="s">
        <v>41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269</v>
      </c>
      <c r="AT388" s="217" t="s">
        <v>140</v>
      </c>
      <c r="AU388" s="217" t="s">
        <v>146</v>
      </c>
      <c r="AY388" s="19" t="s">
        <v>137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146</v>
      </c>
      <c r="BK388" s="218">
        <f>ROUND(I388*H388,2)</f>
        <v>0</v>
      </c>
      <c r="BL388" s="19" t="s">
        <v>269</v>
      </c>
      <c r="BM388" s="217" t="s">
        <v>1720</v>
      </c>
    </row>
    <row r="389" s="2" customFormat="1">
      <c r="A389" s="40"/>
      <c r="B389" s="41"/>
      <c r="C389" s="42"/>
      <c r="D389" s="219" t="s">
        <v>148</v>
      </c>
      <c r="E389" s="42"/>
      <c r="F389" s="220" t="s">
        <v>1721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148</v>
      </c>
      <c r="AU389" s="19" t="s">
        <v>146</v>
      </c>
    </row>
    <row r="390" s="2" customFormat="1">
      <c r="A390" s="40"/>
      <c r="B390" s="41"/>
      <c r="C390" s="42"/>
      <c r="D390" s="224" t="s">
        <v>150</v>
      </c>
      <c r="E390" s="42"/>
      <c r="F390" s="225" t="s">
        <v>1722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150</v>
      </c>
      <c r="AU390" s="19" t="s">
        <v>146</v>
      </c>
    </row>
    <row r="391" s="13" customFormat="1">
      <c r="A391" s="13"/>
      <c r="B391" s="226"/>
      <c r="C391" s="227"/>
      <c r="D391" s="219" t="s">
        <v>152</v>
      </c>
      <c r="E391" s="228" t="s">
        <v>19</v>
      </c>
      <c r="F391" s="229" t="s">
        <v>1723</v>
      </c>
      <c r="G391" s="227"/>
      <c r="H391" s="230">
        <v>2</v>
      </c>
      <c r="I391" s="231"/>
      <c r="J391" s="227"/>
      <c r="K391" s="227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152</v>
      </c>
      <c r="AU391" s="236" t="s">
        <v>146</v>
      </c>
      <c r="AV391" s="13" t="s">
        <v>146</v>
      </c>
      <c r="AW391" s="13" t="s">
        <v>31</v>
      </c>
      <c r="AX391" s="13" t="s">
        <v>77</v>
      </c>
      <c r="AY391" s="236" t="s">
        <v>137</v>
      </c>
    </row>
    <row r="392" s="2" customFormat="1" ht="16.5" customHeight="1">
      <c r="A392" s="40"/>
      <c r="B392" s="41"/>
      <c r="C392" s="262" t="s">
        <v>775</v>
      </c>
      <c r="D392" s="262" t="s">
        <v>522</v>
      </c>
      <c r="E392" s="263" t="s">
        <v>1724</v>
      </c>
      <c r="F392" s="264" t="s">
        <v>1725</v>
      </c>
      <c r="G392" s="265" t="s">
        <v>215</v>
      </c>
      <c r="H392" s="266">
        <v>2</v>
      </c>
      <c r="I392" s="267"/>
      <c r="J392" s="268">
        <f>ROUND(I392*H392,2)</f>
        <v>0</v>
      </c>
      <c r="K392" s="264" t="s">
        <v>144</v>
      </c>
      <c r="L392" s="269"/>
      <c r="M392" s="270" t="s">
        <v>19</v>
      </c>
      <c r="N392" s="271" t="s">
        <v>41</v>
      </c>
      <c r="O392" s="86"/>
      <c r="P392" s="215">
        <f>O392*H392</f>
        <v>0</v>
      </c>
      <c r="Q392" s="215">
        <v>0.00010000000000000001</v>
      </c>
      <c r="R392" s="215">
        <f>Q392*H392</f>
        <v>0.00020000000000000001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415</v>
      </c>
      <c r="AT392" s="217" t="s">
        <v>522</v>
      </c>
      <c r="AU392" s="217" t="s">
        <v>146</v>
      </c>
      <c r="AY392" s="19" t="s">
        <v>137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146</v>
      </c>
      <c r="BK392" s="218">
        <f>ROUND(I392*H392,2)</f>
        <v>0</v>
      </c>
      <c r="BL392" s="19" t="s">
        <v>269</v>
      </c>
      <c r="BM392" s="217" t="s">
        <v>1726</v>
      </c>
    </row>
    <row r="393" s="2" customFormat="1">
      <c r="A393" s="40"/>
      <c r="B393" s="41"/>
      <c r="C393" s="42"/>
      <c r="D393" s="219" t="s">
        <v>148</v>
      </c>
      <c r="E393" s="42"/>
      <c r="F393" s="220" t="s">
        <v>1725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148</v>
      </c>
      <c r="AU393" s="19" t="s">
        <v>146</v>
      </c>
    </row>
    <row r="394" s="2" customFormat="1" ht="24.15" customHeight="1">
      <c r="A394" s="40"/>
      <c r="B394" s="41"/>
      <c r="C394" s="206" t="s">
        <v>782</v>
      </c>
      <c r="D394" s="206" t="s">
        <v>140</v>
      </c>
      <c r="E394" s="207" t="s">
        <v>1727</v>
      </c>
      <c r="F394" s="208" t="s">
        <v>1728</v>
      </c>
      <c r="G394" s="209" t="s">
        <v>215</v>
      </c>
      <c r="H394" s="210">
        <v>7</v>
      </c>
      <c r="I394" s="211"/>
      <c r="J394" s="212">
        <f>ROUND(I394*H394,2)</f>
        <v>0</v>
      </c>
      <c r="K394" s="208" t="s">
        <v>144</v>
      </c>
      <c r="L394" s="46"/>
      <c r="M394" s="213" t="s">
        <v>19</v>
      </c>
      <c r="N394" s="214" t="s">
        <v>41</v>
      </c>
      <c r="O394" s="86"/>
      <c r="P394" s="215">
        <f>O394*H394</f>
        <v>0</v>
      </c>
      <c r="Q394" s="215">
        <v>0</v>
      </c>
      <c r="R394" s="215">
        <f>Q394*H394</f>
        <v>0</v>
      </c>
      <c r="S394" s="215">
        <v>4.8000000000000001E-05</v>
      </c>
      <c r="T394" s="216">
        <f>S394*H394</f>
        <v>0.00033600000000000004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269</v>
      </c>
      <c r="AT394" s="217" t="s">
        <v>140</v>
      </c>
      <c r="AU394" s="217" t="s">
        <v>146</v>
      </c>
      <c r="AY394" s="19" t="s">
        <v>137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146</v>
      </c>
      <c r="BK394" s="218">
        <f>ROUND(I394*H394,2)</f>
        <v>0</v>
      </c>
      <c r="BL394" s="19" t="s">
        <v>269</v>
      </c>
      <c r="BM394" s="217" t="s">
        <v>1729</v>
      </c>
    </row>
    <row r="395" s="2" customFormat="1">
      <c r="A395" s="40"/>
      <c r="B395" s="41"/>
      <c r="C395" s="42"/>
      <c r="D395" s="219" t="s">
        <v>148</v>
      </c>
      <c r="E395" s="42"/>
      <c r="F395" s="220" t="s">
        <v>1730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148</v>
      </c>
      <c r="AU395" s="19" t="s">
        <v>146</v>
      </c>
    </row>
    <row r="396" s="2" customFormat="1">
      <c r="A396" s="40"/>
      <c r="B396" s="41"/>
      <c r="C396" s="42"/>
      <c r="D396" s="224" t="s">
        <v>150</v>
      </c>
      <c r="E396" s="42"/>
      <c r="F396" s="225" t="s">
        <v>1731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150</v>
      </c>
      <c r="AU396" s="19" t="s">
        <v>146</v>
      </c>
    </row>
    <row r="397" s="2" customFormat="1" ht="24.15" customHeight="1">
      <c r="A397" s="40"/>
      <c r="B397" s="41"/>
      <c r="C397" s="206" t="s">
        <v>788</v>
      </c>
      <c r="D397" s="206" t="s">
        <v>140</v>
      </c>
      <c r="E397" s="207" t="s">
        <v>1732</v>
      </c>
      <c r="F397" s="208" t="s">
        <v>1733</v>
      </c>
      <c r="G397" s="209" t="s">
        <v>215</v>
      </c>
      <c r="H397" s="210">
        <v>5</v>
      </c>
      <c r="I397" s="211"/>
      <c r="J397" s="212">
        <f>ROUND(I397*H397,2)</f>
        <v>0</v>
      </c>
      <c r="K397" s="208" t="s">
        <v>144</v>
      </c>
      <c r="L397" s="46"/>
      <c r="M397" s="213" t="s">
        <v>19</v>
      </c>
      <c r="N397" s="214" t="s">
        <v>41</v>
      </c>
      <c r="O397" s="86"/>
      <c r="P397" s="215">
        <f>O397*H397</f>
        <v>0</v>
      </c>
      <c r="Q397" s="215">
        <v>0</v>
      </c>
      <c r="R397" s="215">
        <f>Q397*H397</f>
        <v>0</v>
      </c>
      <c r="S397" s="215">
        <v>4.8000000000000001E-05</v>
      </c>
      <c r="T397" s="216">
        <f>S397*H397</f>
        <v>0.00024000000000000001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269</v>
      </c>
      <c r="AT397" s="217" t="s">
        <v>140</v>
      </c>
      <c r="AU397" s="217" t="s">
        <v>146</v>
      </c>
      <c r="AY397" s="19" t="s">
        <v>137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146</v>
      </c>
      <c r="BK397" s="218">
        <f>ROUND(I397*H397,2)</f>
        <v>0</v>
      </c>
      <c r="BL397" s="19" t="s">
        <v>269</v>
      </c>
      <c r="BM397" s="217" t="s">
        <v>1734</v>
      </c>
    </row>
    <row r="398" s="2" customFormat="1">
      <c r="A398" s="40"/>
      <c r="B398" s="41"/>
      <c r="C398" s="42"/>
      <c r="D398" s="219" t="s">
        <v>148</v>
      </c>
      <c r="E398" s="42"/>
      <c r="F398" s="220" t="s">
        <v>1735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148</v>
      </c>
      <c r="AU398" s="19" t="s">
        <v>146</v>
      </c>
    </row>
    <row r="399" s="2" customFormat="1">
      <c r="A399" s="40"/>
      <c r="B399" s="41"/>
      <c r="C399" s="42"/>
      <c r="D399" s="224" t="s">
        <v>150</v>
      </c>
      <c r="E399" s="42"/>
      <c r="F399" s="225" t="s">
        <v>1736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150</v>
      </c>
      <c r="AU399" s="19" t="s">
        <v>146</v>
      </c>
    </row>
    <row r="400" s="2" customFormat="1" ht="16.5" customHeight="1">
      <c r="A400" s="40"/>
      <c r="B400" s="41"/>
      <c r="C400" s="206" t="s">
        <v>794</v>
      </c>
      <c r="D400" s="206" t="s">
        <v>140</v>
      </c>
      <c r="E400" s="207" t="s">
        <v>1737</v>
      </c>
      <c r="F400" s="208" t="s">
        <v>1738</v>
      </c>
      <c r="G400" s="209" t="s">
        <v>215</v>
      </c>
      <c r="H400" s="210">
        <v>3</v>
      </c>
      <c r="I400" s="211"/>
      <c r="J400" s="212">
        <f>ROUND(I400*H400,2)</f>
        <v>0</v>
      </c>
      <c r="K400" s="208" t="s">
        <v>144</v>
      </c>
      <c r="L400" s="46"/>
      <c r="M400" s="213" t="s">
        <v>19</v>
      </c>
      <c r="N400" s="214" t="s">
        <v>41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145</v>
      </c>
      <c r="AT400" s="217" t="s">
        <v>140</v>
      </c>
      <c r="AU400" s="217" t="s">
        <v>146</v>
      </c>
      <c r="AY400" s="19" t="s">
        <v>137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146</v>
      </c>
      <c r="BK400" s="218">
        <f>ROUND(I400*H400,2)</f>
        <v>0</v>
      </c>
      <c r="BL400" s="19" t="s">
        <v>145</v>
      </c>
      <c r="BM400" s="217" t="s">
        <v>1739</v>
      </c>
    </row>
    <row r="401" s="2" customFormat="1">
      <c r="A401" s="40"/>
      <c r="B401" s="41"/>
      <c r="C401" s="42"/>
      <c r="D401" s="219" t="s">
        <v>148</v>
      </c>
      <c r="E401" s="42"/>
      <c r="F401" s="220" t="s">
        <v>1740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148</v>
      </c>
      <c r="AU401" s="19" t="s">
        <v>146</v>
      </c>
    </row>
    <row r="402" s="2" customFormat="1">
      <c r="A402" s="40"/>
      <c r="B402" s="41"/>
      <c r="C402" s="42"/>
      <c r="D402" s="224" t="s">
        <v>150</v>
      </c>
      <c r="E402" s="42"/>
      <c r="F402" s="225" t="s">
        <v>1741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150</v>
      </c>
      <c r="AU402" s="19" t="s">
        <v>146</v>
      </c>
    </row>
    <row r="403" s="13" customFormat="1">
      <c r="A403" s="13"/>
      <c r="B403" s="226"/>
      <c r="C403" s="227"/>
      <c r="D403" s="219" t="s">
        <v>152</v>
      </c>
      <c r="E403" s="228" t="s">
        <v>19</v>
      </c>
      <c r="F403" s="229" t="s">
        <v>1742</v>
      </c>
      <c r="G403" s="227"/>
      <c r="H403" s="230">
        <v>3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152</v>
      </c>
      <c r="AU403" s="236" t="s">
        <v>146</v>
      </c>
      <c r="AV403" s="13" t="s">
        <v>146</v>
      </c>
      <c r="AW403" s="13" t="s">
        <v>31</v>
      </c>
      <c r="AX403" s="13" t="s">
        <v>77</v>
      </c>
      <c r="AY403" s="236" t="s">
        <v>137</v>
      </c>
    </row>
    <row r="404" s="2" customFormat="1" ht="16.5" customHeight="1">
      <c r="A404" s="40"/>
      <c r="B404" s="41"/>
      <c r="C404" s="262" t="s">
        <v>802</v>
      </c>
      <c r="D404" s="262" t="s">
        <v>522</v>
      </c>
      <c r="E404" s="263" t="s">
        <v>1743</v>
      </c>
      <c r="F404" s="264" t="s">
        <v>1744</v>
      </c>
      <c r="G404" s="265" t="s">
        <v>215</v>
      </c>
      <c r="H404" s="266">
        <v>3</v>
      </c>
      <c r="I404" s="267"/>
      <c r="J404" s="268">
        <f>ROUND(I404*H404,2)</f>
        <v>0</v>
      </c>
      <c r="K404" s="264" t="s">
        <v>144</v>
      </c>
      <c r="L404" s="269"/>
      <c r="M404" s="270" t="s">
        <v>19</v>
      </c>
      <c r="N404" s="271" t="s">
        <v>41</v>
      </c>
      <c r="O404" s="86"/>
      <c r="P404" s="215">
        <f>O404*H404</f>
        <v>0</v>
      </c>
      <c r="Q404" s="215">
        <v>0.00012</v>
      </c>
      <c r="R404" s="215">
        <f>Q404*H404</f>
        <v>0.00036000000000000002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205</v>
      </c>
      <c r="AT404" s="217" t="s">
        <v>522</v>
      </c>
      <c r="AU404" s="217" t="s">
        <v>146</v>
      </c>
      <c r="AY404" s="19" t="s">
        <v>137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146</v>
      </c>
      <c r="BK404" s="218">
        <f>ROUND(I404*H404,2)</f>
        <v>0</v>
      </c>
      <c r="BL404" s="19" t="s">
        <v>145</v>
      </c>
      <c r="BM404" s="217" t="s">
        <v>1745</v>
      </c>
    </row>
    <row r="405" s="2" customFormat="1">
      <c r="A405" s="40"/>
      <c r="B405" s="41"/>
      <c r="C405" s="42"/>
      <c r="D405" s="219" t="s">
        <v>148</v>
      </c>
      <c r="E405" s="42"/>
      <c r="F405" s="220" t="s">
        <v>1744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148</v>
      </c>
      <c r="AU405" s="19" t="s">
        <v>146</v>
      </c>
    </row>
    <row r="406" s="2" customFormat="1" ht="16.5" customHeight="1">
      <c r="A406" s="40"/>
      <c r="B406" s="41"/>
      <c r="C406" s="206" t="s">
        <v>807</v>
      </c>
      <c r="D406" s="206" t="s">
        <v>140</v>
      </c>
      <c r="E406" s="207" t="s">
        <v>1746</v>
      </c>
      <c r="F406" s="208" t="s">
        <v>1747</v>
      </c>
      <c r="G406" s="209" t="s">
        <v>215</v>
      </c>
      <c r="H406" s="210">
        <v>17</v>
      </c>
      <c r="I406" s="211"/>
      <c r="J406" s="212">
        <f>ROUND(I406*H406,2)</f>
        <v>0</v>
      </c>
      <c r="K406" s="208" t="s">
        <v>144</v>
      </c>
      <c r="L406" s="46"/>
      <c r="M406" s="213" t="s">
        <v>19</v>
      </c>
      <c r="N406" s="214" t="s">
        <v>41</v>
      </c>
      <c r="O406" s="86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269</v>
      </c>
      <c r="AT406" s="217" t="s">
        <v>140</v>
      </c>
      <c r="AU406" s="217" t="s">
        <v>146</v>
      </c>
      <c r="AY406" s="19" t="s">
        <v>137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146</v>
      </c>
      <c r="BK406" s="218">
        <f>ROUND(I406*H406,2)</f>
        <v>0</v>
      </c>
      <c r="BL406" s="19" t="s">
        <v>269</v>
      </c>
      <c r="BM406" s="217" t="s">
        <v>1748</v>
      </c>
    </row>
    <row r="407" s="2" customFormat="1">
      <c r="A407" s="40"/>
      <c r="B407" s="41"/>
      <c r="C407" s="42"/>
      <c r="D407" s="219" t="s">
        <v>148</v>
      </c>
      <c r="E407" s="42"/>
      <c r="F407" s="220" t="s">
        <v>1749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148</v>
      </c>
      <c r="AU407" s="19" t="s">
        <v>146</v>
      </c>
    </row>
    <row r="408" s="2" customFormat="1">
      <c r="A408" s="40"/>
      <c r="B408" s="41"/>
      <c r="C408" s="42"/>
      <c r="D408" s="224" t="s">
        <v>150</v>
      </c>
      <c r="E408" s="42"/>
      <c r="F408" s="225" t="s">
        <v>1750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150</v>
      </c>
      <c r="AU408" s="19" t="s">
        <v>146</v>
      </c>
    </row>
    <row r="409" s="15" customFormat="1">
      <c r="A409" s="15"/>
      <c r="B409" s="248"/>
      <c r="C409" s="249"/>
      <c r="D409" s="219" t="s">
        <v>152</v>
      </c>
      <c r="E409" s="250" t="s">
        <v>19</v>
      </c>
      <c r="F409" s="251" t="s">
        <v>1751</v>
      </c>
      <c r="G409" s="249"/>
      <c r="H409" s="250" t="s">
        <v>19</v>
      </c>
      <c r="I409" s="252"/>
      <c r="J409" s="249"/>
      <c r="K409" s="249"/>
      <c r="L409" s="253"/>
      <c r="M409" s="254"/>
      <c r="N409" s="255"/>
      <c r="O409" s="255"/>
      <c r="P409" s="255"/>
      <c r="Q409" s="255"/>
      <c r="R409" s="255"/>
      <c r="S409" s="255"/>
      <c r="T409" s="256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7" t="s">
        <v>152</v>
      </c>
      <c r="AU409" s="257" t="s">
        <v>146</v>
      </c>
      <c r="AV409" s="15" t="s">
        <v>77</v>
      </c>
      <c r="AW409" s="15" t="s">
        <v>31</v>
      </c>
      <c r="AX409" s="15" t="s">
        <v>69</v>
      </c>
      <c r="AY409" s="257" t="s">
        <v>137</v>
      </c>
    </row>
    <row r="410" s="13" customFormat="1">
      <c r="A410" s="13"/>
      <c r="B410" s="226"/>
      <c r="C410" s="227"/>
      <c r="D410" s="219" t="s">
        <v>152</v>
      </c>
      <c r="E410" s="228" t="s">
        <v>19</v>
      </c>
      <c r="F410" s="229" t="s">
        <v>1752</v>
      </c>
      <c r="G410" s="227"/>
      <c r="H410" s="230">
        <v>1</v>
      </c>
      <c r="I410" s="231"/>
      <c r="J410" s="227"/>
      <c r="K410" s="227"/>
      <c r="L410" s="232"/>
      <c r="M410" s="233"/>
      <c r="N410" s="234"/>
      <c r="O410" s="234"/>
      <c r="P410" s="234"/>
      <c r="Q410" s="234"/>
      <c r="R410" s="234"/>
      <c r="S410" s="234"/>
      <c r="T410" s="23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6" t="s">
        <v>152</v>
      </c>
      <c r="AU410" s="236" t="s">
        <v>146</v>
      </c>
      <c r="AV410" s="13" t="s">
        <v>146</v>
      </c>
      <c r="AW410" s="13" t="s">
        <v>31</v>
      </c>
      <c r="AX410" s="13" t="s">
        <v>69</v>
      </c>
      <c r="AY410" s="236" t="s">
        <v>137</v>
      </c>
    </row>
    <row r="411" s="13" customFormat="1">
      <c r="A411" s="13"/>
      <c r="B411" s="226"/>
      <c r="C411" s="227"/>
      <c r="D411" s="219" t="s">
        <v>152</v>
      </c>
      <c r="E411" s="228" t="s">
        <v>19</v>
      </c>
      <c r="F411" s="229" t="s">
        <v>1753</v>
      </c>
      <c r="G411" s="227"/>
      <c r="H411" s="230">
        <v>5</v>
      </c>
      <c r="I411" s="231"/>
      <c r="J411" s="227"/>
      <c r="K411" s="227"/>
      <c r="L411" s="232"/>
      <c r="M411" s="233"/>
      <c r="N411" s="234"/>
      <c r="O411" s="234"/>
      <c r="P411" s="234"/>
      <c r="Q411" s="234"/>
      <c r="R411" s="234"/>
      <c r="S411" s="234"/>
      <c r="T411" s="23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6" t="s">
        <v>152</v>
      </c>
      <c r="AU411" s="236" t="s">
        <v>146</v>
      </c>
      <c r="AV411" s="13" t="s">
        <v>146</v>
      </c>
      <c r="AW411" s="13" t="s">
        <v>31</v>
      </c>
      <c r="AX411" s="13" t="s">
        <v>69</v>
      </c>
      <c r="AY411" s="236" t="s">
        <v>137</v>
      </c>
    </row>
    <row r="412" s="13" customFormat="1">
      <c r="A412" s="13"/>
      <c r="B412" s="226"/>
      <c r="C412" s="227"/>
      <c r="D412" s="219" t="s">
        <v>152</v>
      </c>
      <c r="E412" s="228" t="s">
        <v>19</v>
      </c>
      <c r="F412" s="229" t="s">
        <v>1754</v>
      </c>
      <c r="G412" s="227"/>
      <c r="H412" s="230">
        <v>9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152</v>
      </c>
      <c r="AU412" s="236" t="s">
        <v>146</v>
      </c>
      <c r="AV412" s="13" t="s">
        <v>146</v>
      </c>
      <c r="AW412" s="13" t="s">
        <v>31</v>
      </c>
      <c r="AX412" s="13" t="s">
        <v>69</v>
      </c>
      <c r="AY412" s="236" t="s">
        <v>137</v>
      </c>
    </row>
    <row r="413" s="13" customFormat="1">
      <c r="A413" s="13"/>
      <c r="B413" s="226"/>
      <c r="C413" s="227"/>
      <c r="D413" s="219" t="s">
        <v>152</v>
      </c>
      <c r="E413" s="228" t="s">
        <v>19</v>
      </c>
      <c r="F413" s="229" t="s">
        <v>1755</v>
      </c>
      <c r="G413" s="227"/>
      <c r="H413" s="230">
        <v>2</v>
      </c>
      <c r="I413" s="231"/>
      <c r="J413" s="227"/>
      <c r="K413" s="227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152</v>
      </c>
      <c r="AU413" s="236" t="s">
        <v>146</v>
      </c>
      <c r="AV413" s="13" t="s">
        <v>146</v>
      </c>
      <c r="AW413" s="13" t="s">
        <v>31</v>
      </c>
      <c r="AX413" s="13" t="s">
        <v>69</v>
      </c>
      <c r="AY413" s="236" t="s">
        <v>137</v>
      </c>
    </row>
    <row r="414" s="14" customFormat="1">
      <c r="A414" s="14"/>
      <c r="B414" s="237"/>
      <c r="C414" s="238"/>
      <c r="D414" s="219" t="s">
        <v>152</v>
      </c>
      <c r="E414" s="239" t="s">
        <v>19</v>
      </c>
      <c r="F414" s="240" t="s">
        <v>190</v>
      </c>
      <c r="G414" s="238"/>
      <c r="H414" s="241">
        <v>17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7" t="s">
        <v>152</v>
      </c>
      <c r="AU414" s="247" t="s">
        <v>146</v>
      </c>
      <c r="AV414" s="14" t="s">
        <v>145</v>
      </c>
      <c r="AW414" s="14" t="s">
        <v>31</v>
      </c>
      <c r="AX414" s="14" t="s">
        <v>77</v>
      </c>
      <c r="AY414" s="247" t="s">
        <v>137</v>
      </c>
    </row>
    <row r="415" s="2" customFormat="1" ht="16.5" customHeight="1">
      <c r="A415" s="40"/>
      <c r="B415" s="41"/>
      <c r="C415" s="262" t="s">
        <v>813</v>
      </c>
      <c r="D415" s="262" t="s">
        <v>522</v>
      </c>
      <c r="E415" s="263" t="s">
        <v>1756</v>
      </c>
      <c r="F415" s="264" t="s">
        <v>1757</v>
      </c>
      <c r="G415" s="265" t="s">
        <v>215</v>
      </c>
      <c r="H415" s="266">
        <v>9</v>
      </c>
      <c r="I415" s="267"/>
      <c r="J415" s="268">
        <f>ROUND(I415*H415,2)</f>
        <v>0</v>
      </c>
      <c r="K415" s="264" t="s">
        <v>144</v>
      </c>
      <c r="L415" s="269"/>
      <c r="M415" s="270" t="s">
        <v>19</v>
      </c>
      <c r="N415" s="271" t="s">
        <v>41</v>
      </c>
      <c r="O415" s="86"/>
      <c r="P415" s="215">
        <f>O415*H415</f>
        <v>0</v>
      </c>
      <c r="Q415" s="215">
        <v>0.00040000000000000002</v>
      </c>
      <c r="R415" s="215">
        <f>Q415*H415</f>
        <v>0.0036000000000000003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415</v>
      </c>
      <c r="AT415" s="217" t="s">
        <v>522</v>
      </c>
      <c r="AU415" s="217" t="s">
        <v>146</v>
      </c>
      <c r="AY415" s="19" t="s">
        <v>137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146</v>
      </c>
      <c r="BK415" s="218">
        <f>ROUND(I415*H415,2)</f>
        <v>0</v>
      </c>
      <c r="BL415" s="19" t="s">
        <v>269</v>
      </c>
      <c r="BM415" s="217" t="s">
        <v>1758</v>
      </c>
    </row>
    <row r="416" s="2" customFormat="1">
      <c r="A416" s="40"/>
      <c r="B416" s="41"/>
      <c r="C416" s="42"/>
      <c r="D416" s="219" t="s">
        <v>148</v>
      </c>
      <c r="E416" s="42"/>
      <c r="F416" s="220" t="s">
        <v>1757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148</v>
      </c>
      <c r="AU416" s="19" t="s">
        <v>146</v>
      </c>
    </row>
    <row r="417" s="2" customFormat="1" ht="16.5" customHeight="1">
      <c r="A417" s="40"/>
      <c r="B417" s="41"/>
      <c r="C417" s="262" t="s">
        <v>818</v>
      </c>
      <c r="D417" s="262" t="s">
        <v>522</v>
      </c>
      <c r="E417" s="263" t="s">
        <v>1759</v>
      </c>
      <c r="F417" s="264" t="s">
        <v>1760</v>
      </c>
      <c r="G417" s="265" t="s">
        <v>215</v>
      </c>
      <c r="H417" s="266">
        <v>5</v>
      </c>
      <c r="I417" s="267"/>
      <c r="J417" s="268">
        <f>ROUND(I417*H417,2)</f>
        <v>0</v>
      </c>
      <c r="K417" s="264" t="s">
        <v>144</v>
      </c>
      <c r="L417" s="269"/>
      <c r="M417" s="270" t="s">
        <v>19</v>
      </c>
      <c r="N417" s="271" t="s">
        <v>41</v>
      </c>
      <c r="O417" s="86"/>
      <c r="P417" s="215">
        <f>O417*H417</f>
        <v>0</v>
      </c>
      <c r="Q417" s="215">
        <v>0.00040000000000000002</v>
      </c>
      <c r="R417" s="215">
        <f>Q417*H417</f>
        <v>0.002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415</v>
      </c>
      <c r="AT417" s="217" t="s">
        <v>522</v>
      </c>
      <c r="AU417" s="217" t="s">
        <v>146</v>
      </c>
      <c r="AY417" s="19" t="s">
        <v>137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146</v>
      </c>
      <c r="BK417" s="218">
        <f>ROUND(I417*H417,2)</f>
        <v>0</v>
      </c>
      <c r="BL417" s="19" t="s">
        <v>269</v>
      </c>
      <c r="BM417" s="217" t="s">
        <v>1761</v>
      </c>
    </row>
    <row r="418" s="2" customFormat="1">
      <c r="A418" s="40"/>
      <c r="B418" s="41"/>
      <c r="C418" s="42"/>
      <c r="D418" s="219" t="s">
        <v>148</v>
      </c>
      <c r="E418" s="42"/>
      <c r="F418" s="220" t="s">
        <v>1760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148</v>
      </c>
      <c r="AU418" s="19" t="s">
        <v>146</v>
      </c>
    </row>
    <row r="419" s="2" customFormat="1" ht="16.5" customHeight="1">
      <c r="A419" s="40"/>
      <c r="B419" s="41"/>
      <c r="C419" s="262" t="s">
        <v>825</v>
      </c>
      <c r="D419" s="262" t="s">
        <v>522</v>
      </c>
      <c r="E419" s="263" t="s">
        <v>1762</v>
      </c>
      <c r="F419" s="264" t="s">
        <v>1763</v>
      </c>
      <c r="G419" s="265" t="s">
        <v>215</v>
      </c>
      <c r="H419" s="266">
        <v>1</v>
      </c>
      <c r="I419" s="267"/>
      <c r="J419" s="268">
        <f>ROUND(I419*H419,2)</f>
        <v>0</v>
      </c>
      <c r="K419" s="264" t="s">
        <v>144</v>
      </c>
      <c r="L419" s="269"/>
      <c r="M419" s="270" t="s">
        <v>19</v>
      </c>
      <c r="N419" s="271" t="s">
        <v>41</v>
      </c>
      <c r="O419" s="86"/>
      <c r="P419" s="215">
        <f>O419*H419</f>
        <v>0</v>
      </c>
      <c r="Q419" s="215">
        <v>0.00040000000000000002</v>
      </c>
      <c r="R419" s="215">
        <f>Q419*H419</f>
        <v>0.00040000000000000002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415</v>
      </c>
      <c r="AT419" s="217" t="s">
        <v>522</v>
      </c>
      <c r="AU419" s="217" t="s">
        <v>146</v>
      </c>
      <c r="AY419" s="19" t="s">
        <v>137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146</v>
      </c>
      <c r="BK419" s="218">
        <f>ROUND(I419*H419,2)</f>
        <v>0</v>
      </c>
      <c r="BL419" s="19" t="s">
        <v>269</v>
      </c>
      <c r="BM419" s="217" t="s">
        <v>1764</v>
      </c>
    </row>
    <row r="420" s="2" customFormat="1">
      <c r="A420" s="40"/>
      <c r="B420" s="41"/>
      <c r="C420" s="42"/>
      <c r="D420" s="219" t="s">
        <v>148</v>
      </c>
      <c r="E420" s="42"/>
      <c r="F420" s="220" t="s">
        <v>1763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148</v>
      </c>
      <c r="AU420" s="19" t="s">
        <v>146</v>
      </c>
    </row>
    <row r="421" s="2" customFormat="1" ht="16.5" customHeight="1">
      <c r="A421" s="40"/>
      <c r="B421" s="41"/>
      <c r="C421" s="262" t="s">
        <v>831</v>
      </c>
      <c r="D421" s="262" t="s">
        <v>522</v>
      </c>
      <c r="E421" s="263" t="s">
        <v>1765</v>
      </c>
      <c r="F421" s="264" t="s">
        <v>1766</v>
      </c>
      <c r="G421" s="265" t="s">
        <v>215</v>
      </c>
      <c r="H421" s="266">
        <v>2</v>
      </c>
      <c r="I421" s="267"/>
      <c r="J421" s="268">
        <f>ROUND(I421*H421,2)</f>
        <v>0</v>
      </c>
      <c r="K421" s="264" t="s">
        <v>144</v>
      </c>
      <c r="L421" s="269"/>
      <c r="M421" s="270" t="s">
        <v>19</v>
      </c>
      <c r="N421" s="271" t="s">
        <v>41</v>
      </c>
      <c r="O421" s="86"/>
      <c r="P421" s="215">
        <f>O421*H421</f>
        <v>0</v>
      </c>
      <c r="Q421" s="215">
        <v>0.00080000000000000004</v>
      </c>
      <c r="R421" s="215">
        <f>Q421*H421</f>
        <v>0.0016000000000000001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415</v>
      </c>
      <c r="AT421" s="217" t="s">
        <v>522</v>
      </c>
      <c r="AU421" s="217" t="s">
        <v>146</v>
      </c>
      <c r="AY421" s="19" t="s">
        <v>137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146</v>
      </c>
      <c r="BK421" s="218">
        <f>ROUND(I421*H421,2)</f>
        <v>0</v>
      </c>
      <c r="BL421" s="19" t="s">
        <v>269</v>
      </c>
      <c r="BM421" s="217" t="s">
        <v>1767</v>
      </c>
    </row>
    <row r="422" s="2" customFormat="1">
      <c r="A422" s="40"/>
      <c r="B422" s="41"/>
      <c r="C422" s="42"/>
      <c r="D422" s="219" t="s">
        <v>148</v>
      </c>
      <c r="E422" s="42"/>
      <c r="F422" s="220" t="s">
        <v>1766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148</v>
      </c>
      <c r="AU422" s="19" t="s">
        <v>146</v>
      </c>
    </row>
    <row r="423" s="2" customFormat="1" ht="16.5" customHeight="1">
      <c r="A423" s="40"/>
      <c r="B423" s="41"/>
      <c r="C423" s="206" t="s">
        <v>837</v>
      </c>
      <c r="D423" s="206" t="s">
        <v>140</v>
      </c>
      <c r="E423" s="207" t="s">
        <v>1768</v>
      </c>
      <c r="F423" s="208" t="s">
        <v>1769</v>
      </c>
      <c r="G423" s="209" t="s">
        <v>215</v>
      </c>
      <c r="H423" s="210">
        <v>6</v>
      </c>
      <c r="I423" s="211"/>
      <c r="J423" s="212">
        <f>ROUND(I423*H423,2)</f>
        <v>0</v>
      </c>
      <c r="K423" s="208" t="s">
        <v>144</v>
      </c>
      <c r="L423" s="46"/>
      <c r="M423" s="213" t="s">
        <v>19</v>
      </c>
      <c r="N423" s="214" t="s">
        <v>41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269</v>
      </c>
      <c r="AT423" s="217" t="s">
        <v>140</v>
      </c>
      <c r="AU423" s="217" t="s">
        <v>146</v>
      </c>
      <c r="AY423" s="19" t="s">
        <v>137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146</v>
      </c>
      <c r="BK423" s="218">
        <f>ROUND(I423*H423,2)</f>
        <v>0</v>
      </c>
      <c r="BL423" s="19" t="s">
        <v>269</v>
      </c>
      <c r="BM423" s="217" t="s">
        <v>1770</v>
      </c>
    </row>
    <row r="424" s="2" customFormat="1">
      <c r="A424" s="40"/>
      <c r="B424" s="41"/>
      <c r="C424" s="42"/>
      <c r="D424" s="219" t="s">
        <v>148</v>
      </c>
      <c r="E424" s="42"/>
      <c r="F424" s="220" t="s">
        <v>1771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148</v>
      </c>
      <c r="AU424" s="19" t="s">
        <v>146</v>
      </c>
    </row>
    <row r="425" s="2" customFormat="1">
      <c r="A425" s="40"/>
      <c r="B425" s="41"/>
      <c r="C425" s="42"/>
      <c r="D425" s="224" t="s">
        <v>150</v>
      </c>
      <c r="E425" s="42"/>
      <c r="F425" s="225" t="s">
        <v>1772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150</v>
      </c>
      <c r="AU425" s="19" t="s">
        <v>146</v>
      </c>
    </row>
    <row r="426" s="15" customFormat="1">
      <c r="A426" s="15"/>
      <c r="B426" s="248"/>
      <c r="C426" s="249"/>
      <c r="D426" s="219" t="s">
        <v>152</v>
      </c>
      <c r="E426" s="250" t="s">
        <v>19</v>
      </c>
      <c r="F426" s="251" t="s">
        <v>1773</v>
      </c>
      <c r="G426" s="249"/>
      <c r="H426" s="250" t="s">
        <v>19</v>
      </c>
      <c r="I426" s="252"/>
      <c r="J426" s="249"/>
      <c r="K426" s="249"/>
      <c r="L426" s="253"/>
      <c r="M426" s="254"/>
      <c r="N426" s="255"/>
      <c r="O426" s="255"/>
      <c r="P426" s="255"/>
      <c r="Q426" s="255"/>
      <c r="R426" s="255"/>
      <c r="S426" s="255"/>
      <c r="T426" s="256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7" t="s">
        <v>152</v>
      </c>
      <c r="AU426" s="257" t="s">
        <v>146</v>
      </c>
      <c r="AV426" s="15" t="s">
        <v>77</v>
      </c>
      <c r="AW426" s="15" t="s">
        <v>31</v>
      </c>
      <c r="AX426" s="15" t="s">
        <v>69</v>
      </c>
      <c r="AY426" s="257" t="s">
        <v>137</v>
      </c>
    </row>
    <row r="427" s="13" customFormat="1">
      <c r="A427" s="13"/>
      <c r="B427" s="226"/>
      <c r="C427" s="227"/>
      <c r="D427" s="219" t="s">
        <v>152</v>
      </c>
      <c r="E427" s="228" t="s">
        <v>19</v>
      </c>
      <c r="F427" s="229" t="s">
        <v>1774</v>
      </c>
      <c r="G427" s="227"/>
      <c r="H427" s="230">
        <v>1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6" t="s">
        <v>152</v>
      </c>
      <c r="AU427" s="236" t="s">
        <v>146</v>
      </c>
      <c r="AV427" s="13" t="s">
        <v>146</v>
      </c>
      <c r="AW427" s="13" t="s">
        <v>31</v>
      </c>
      <c r="AX427" s="13" t="s">
        <v>69</v>
      </c>
      <c r="AY427" s="236" t="s">
        <v>137</v>
      </c>
    </row>
    <row r="428" s="15" customFormat="1">
      <c r="A428" s="15"/>
      <c r="B428" s="248"/>
      <c r="C428" s="249"/>
      <c r="D428" s="219" t="s">
        <v>152</v>
      </c>
      <c r="E428" s="250" t="s">
        <v>19</v>
      </c>
      <c r="F428" s="251" t="s">
        <v>1775</v>
      </c>
      <c r="G428" s="249"/>
      <c r="H428" s="250" t="s">
        <v>19</v>
      </c>
      <c r="I428" s="252"/>
      <c r="J428" s="249"/>
      <c r="K428" s="249"/>
      <c r="L428" s="253"/>
      <c r="M428" s="254"/>
      <c r="N428" s="255"/>
      <c r="O428" s="255"/>
      <c r="P428" s="255"/>
      <c r="Q428" s="255"/>
      <c r="R428" s="255"/>
      <c r="S428" s="255"/>
      <c r="T428" s="25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7" t="s">
        <v>152</v>
      </c>
      <c r="AU428" s="257" t="s">
        <v>146</v>
      </c>
      <c r="AV428" s="15" t="s">
        <v>77</v>
      </c>
      <c r="AW428" s="15" t="s">
        <v>31</v>
      </c>
      <c r="AX428" s="15" t="s">
        <v>69</v>
      </c>
      <c r="AY428" s="257" t="s">
        <v>137</v>
      </c>
    </row>
    <row r="429" s="13" customFormat="1">
      <c r="A429" s="13"/>
      <c r="B429" s="226"/>
      <c r="C429" s="227"/>
      <c r="D429" s="219" t="s">
        <v>152</v>
      </c>
      <c r="E429" s="228" t="s">
        <v>19</v>
      </c>
      <c r="F429" s="229" t="s">
        <v>1776</v>
      </c>
      <c r="G429" s="227"/>
      <c r="H429" s="230">
        <v>1</v>
      </c>
      <c r="I429" s="231"/>
      <c r="J429" s="227"/>
      <c r="K429" s="227"/>
      <c r="L429" s="232"/>
      <c r="M429" s="233"/>
      <c r="N429" s="234"/>
      <c r="O429" s="234"/>
      <c r="P429" s="234"/>
      <c r="Q429" s="234"/>
      <c r="R429" s="234"/>
      <c r="S429" s="234"/>
      <c r="T429" s="23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6" t="s">
        <v>152</v>
      </c>
      <c r="AU429" s="236" t="s">
        <v>146</v>
      </c>
      <c r="AV429" s="13" t="s">
        <v>146</v>
      </c>
      <c r="AW429" s="13" t="s">
        <v>31</v>
      </c>
      <c r="AX429" s="13" t="s">
        <v>69</v>
      </c>
      <c r="AY429" s="236" t="s">
        <v>137</v>
      </c>
    </row>
    <row r="430" s="15" customFormat="1">
      <c r="A430" s="15"/>
      <c r="B430" s="248"/>
      <c r="C430" s="249"/>
      <c r="D430" s="219" t="s">
        <v>152</v>
      </c>
      <c r="E430" s="250" t="s">
        <v>19</v>
      </c>
      <c r="F430" s="251" t="s">
        <v>1751</v>
      </c>
      <c r="G430" s="249"/>
      <c r="H430" s="250" t="s">
        <v>19</v>
      </c>
      <c r="I430" s="252"/>
      <c r="J430" s="249"/>
      <c r="K430" s="249"/>
      <c r="L430" s="253"/>
      <c r="M430" s="254"/>
      <c r="N430" s="255"/>
      <c r="O430" s="255"/>
      <c r="P430" s="255"/>
      <c r="Q430" s="255"/>
      <c r="R430" s="255"/>
      <c r="S430" s="255"/>
      <c r="T430" s="256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7" t="s">
        <v>152</v>
      </c>
      <c r="AU430" s="257" t="s">
        <v>146</v>
      </c>
      <c r="AV430" s="15" t="s">
        <v>77</v>
      </c>
      <c r="AW430" s="15" t="s">
        <v>31</v>
      </c>
      <c r="AX430" s="15" t="s">
        <v>69</v>
      </c>
      <c r="AY430" s="257" t="s">
        <v>137</v>
      </c>
    </row>
    <row r="431" s="13" customFormat="1">
      <c r="A431" s="13"/>
      <c r="B431" s="226"/>
      <c r="C431" s="227"/>
      <c r="D431" s="219" t="s">
        <v>152</v>
      </c>
      <c r="E431" s="228" t="s">
        <v>19</v>
      </c>
      <c r="F431" s="229" t="s">
        <v>1777</v>
      </c>
      <c r="G431" s="227"/>
      <c r="H431" s="230">
        <v>2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6" t="s">
        <v>152</v>
      </c>
      <c r="AU431" s="236" t="s">
        <v>146</v>
      </c>
      <c r="AV431" s="13" t="s">
        <v>146</v>
      </c>
      <c r="AW431" s="13" t="s">
        <v>31</v>
      </c>
      <c r="AX431" s="13" t="s">
        <v>69</v>
      </c>
      <c r="AY431" s="236" t="s">
        <v>137</v>
      </c>
    </row>
    <row r="432" s="13" customFormat="1">
      <c r="A432" s="13"/>
      <c r="B432" s="226"/>
      <c r="C432" s="227"/>
      <c r="D432" s="219" t="s">
        <v>152</v>
      </c>
      <c r="E432" s="228" t="s">
        <v>19</v>
      </c>
      <c r="F432" s="229" t="s">
        <v>1778</v>
      </c>
      <c r="G432" s="227"/>
      <c r="H432" s="230">
        <v>2</v>
      </c>
      <c r="I432" s="231"/>
      <c r="J432" s="227"/>
      <c r="K432" s="227"/>
      <c r="L432" s="232"/>
      <c r="M432" s="233"/>
      <c r="N432" s="234"/>
      <c r="O432" s="234"/>
      <c r="P432" s="234"/>
      <c r="Q432" s="234"/>
      <c r="R432" s="234"/>
      <c r="S432" s="234"/>
      <c r="T432" s="23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6" t="s">
        <v>152</v>
      </c>
      <c r="AU432" s="236" t="s">
        <v>146</v>
      </c>
      <c r="AV432" s="13" t="s">
        <v>146</v>
      </c>
      <c r="AW432" s="13" t="s">
        <v>31</v>
      </c>
      <c r="AX432" s="13" t="s">
        <v>69</v>
      </c>
      <c r="AY432" s="236" t="s">
        <v>137</v>
      </c>
    </row>
    <row r="433" s="14" customFormat="1">
      <c r="A433" s="14"/>
      <c r="B433" s="237"/>
      <c r="C433" s="238"/>
      <c r="D433" s="219" t="s">
        <v>152</v>
      </c>
      <c r="E433" s="239" t="s">
        <v>19</v>
      </c>
      <c r="F433" s="240" t="s">
        <v>190</v>
      </c>
      <c r="G433" s="238"/>
      <c r="H433" s="241">
        <v>6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7" t="s">
        <v>152</v>
      </c>
      <c r="AU433" s="247" t="s">
        <v>146</v>
      </c>
      <c r="AV433" s="14" t="s">
        <v>145</v>
      </c>
      <c r="AW433" s="14" t="s">
        <v>31</v>
      </c>
      <c r="AX433" s="14" t="s">
        <v>77</v>
      </c>
      <c r="AY433" s="247" t="s">
        <v>137</v>
      </c>
    </row>
    <row r="434" s="2" customFormat="1" ht="16.5" customHeight="1">
      <c r="A434" s="40"/>
      <c r="B434" s="41"/>
      <c r="C434" s="262" t="s">
        <v>844</v>
      </c>
      <c r="D434" s="262" t="s">
        <v>522</v>
      </c>
      <c r="E434" s="263" t="s">
        <v>1779</v>
      </c>
      <c r="F434" s="264" t="s">
        <v>1780</v>
      </c>
      <c r="G434" s="265" t="s">
        <v>215</v>
      </c>
      <c r="H434" s="266">
        <v>2</v>
      </c>
      <c r="I434" s="267"/>
      <c r="J434" s="268">
        <f>ROUND(I434*H434,2)</f>
        <v>0</v>
      </c>
      <c r="K434" s="264" t="s">
        <v>144</v>
      </c>
      <c r="L434" s="269"/>
      <c r="M434" s="270" t="s">
        <v>19</v>
      </c>
      <c r="N434" s="271" t="s">
        <v>41</v>
      </c>
      <c r="O434" s="86"/>
      <c r="P434" s="215">
        <f>O434*H434</f>
        <v>0</v>
      </c>
      <c r="Q434" s="215">
        <v>0.0010499999999999999</v>
      </c>
      <c r="R434" s="215">
        <f>Q434*H434</f>
        <v>0.0020999999999999999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415</v>
      </c>
      <c r="AT434" s="217" t="s">
        <v>522</v>
      </c>
      <c r="AU434" s="217" t="s">
        <v>146</v>
      </c>
      <c r="AY434" s="19" t="s">
        <v>137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146</v>
      </c>
      <c r="BK434" s="218">
        <f>ROUND(I434*H434,2)</f>
        <v>0</v>
      </c>
      <c r="BL434" s="19" t="s">
        <v>269</v>
      </c>
      <c r="BM434" s="217" t="s">
        <v>1781</v>
      </c>
    </row>
    <row r="435" s="2" customFormat="1">
      <c r="A435" s="40"/>
      <c r="B435" s="41"/>
      <c r="C435" s="42"/>
      <c r="D435" s="219" t="s">
        <v>148</v>
      </c>
      <c r="E435" s="42"/>
      <c r="F435" s="220" t="s">
        <v>1780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148</v>
      </c>
      <c r="AU435" s="19" t="s">
        <v>146</v>
      </c>
    </row>
    <row r="436" s="2" customFormat="1" ht="16.5" customHeight="1">
      <c r="A436" s="40"/>
      <c r="B436" s="41"/>
      <c r="C436" s="262" t="s">
        <v>850</v>
      </c>
      <c r="D436" s="262" t="s">
        <v>522</v>
      </c>
      <c r="E436" s="263" t="s">
        <v>1782</v>
      </c>
      <c r="F436" s="264" t="s">
        <v>1783</v>
      </c>
      <c r="G436" s="265" t="s">
        <v>215</v>
      </c>
      <c r="H436" s="266">
        <v>1</v>
      </c>
      <c r="I436" s="267"/>
      <c r="J436" s="268">
        <f>ROUND(I436*H436,2)</f>
        <v>0</v>
      </c>
      <c r="K436" s="264" t="s">
        <v>144</v>
      </c>
      <c r="L436" s="269"/>
      <c r="M436" s="270" t="s">
        <v>19</v>
      </c>
      <c r="N436" s="271" t="s">
        <v>41</v>
      </c>
      <c r="O436" s="86"/>
      <c r="P436" s="215">
        <f>O436*H436</f>
        <v>0</v>
      </c>
      <c r="Q436" s="215">
        <v>0.0010499999999999999</v>
      </c>
      <c r="R436" s="215">
        <f>Q436*H436</f>
        <v>0.0010499999999999999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415</v>
      </c>
      <c r="AT436" s="217" t="s">
        <v>522</v>
      </c>
      <c r="AU436" s="217" t="s">
        <v>146</v>
      </c>
      <c r="AY436" s="19" t="s">
        <v>137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146</v>
      </c>
      <c r="BK436" s="218">
        <f>ROUND(I436*H436,2)</f>
        <v>0</v>
      </c>
      <c r="BL436" s="19" t="s">
        <v>269</v>
      </c>
      <c r="BM436" s="217" t="s">
        <v>1784</v>
      </c>
    </row>
    <row r="437" s="2" customFormat="1">
      <c r="A437" s="40"/>
      <c r="B437" s="41"/>
      <c r="C437" s="42"/>
      <c r="D437" s="219" t="s">
        <v>148</v>
      </c>
      <c r="E437" s="42"/>
      <c r="F437" s="220" t="s">
        <v>1783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148</v>
      </c>
      <c r="AU437" s="19" t="s">
        <v>146</v>
      </c>
    </row>
    <row r="438" s="2" customFormat="1" ht="16.5" customHeight="1">
      <c r="A438" s="40"/>
      <c r="B438" s="41"/>
      <c r="C438" s="262" t="s">
        <v>857</v>
      </c>
      <c r="D438" s="262" t="s">
        <v>522</v>
      </c>
      <c r="E438" s="263" t="s">
        <v>1785</v>
      </c>
      <c r="F438" s="264" t="s">
        <v>1786</v>
      </c>
      <c r="G438" s="265" t="s">
        <v>215</v>
      </c>
      <c r="H438" s="266">
        <v>3</v>
      </c>
      <c r="I438" s="267"/>
      <c r="J438" s="268">
        <f>ROUND(I438*H438,2)</f>
        <v>0</v>
      </c>
      <c r="K438" s="264" t="s">
        <v>144</v>
      </c>
      <c r="L438" s="269"/>
      <c r="M438" s="270" t="s">
        <v>19</v>
      </c>
      <c r="N438" s="271" t="s">
        <v>41</v>
      </c>
      <c r="O438" s="86"/>
      <c r="P438" s="215">
        <f>O438*H438</f>
        <v>0</v>
      </c>
      <c r="Q438" s="215">
        <v>0.0010499999999999999</v>
      </c>
      <c r="R438" s="215">
        <f>Q438*H438</f>
        <v>0.00315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415</v>
      </c>
      <c r="AT438" s="217" t="s">
        <v>522</v>
      </c>
      <c r="AU438" s="217" t="s">
        <v>146</v>
      </c>
      <c r="AY438" s="19" t="s">
        <v>137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146</v>
      </c>
      <c r="BK438" s="218">
        <f>ROUND(I438*H438,2)</f>
        <v>0</v>
      </c>
      <c r="BL438" s="19" t="s">
        <v>269</v>
      </c>
      <c r="BM438" s="217" t="s">
        <v>1787</v>
      </c>
    </row>
    <row r="439" s="2" customFormat="1">
      <c r="A439" s="40"/>
      <c r="B439" s="41"/>
      <c r="C439" s="42"/>
      <c r="D439" s="219" t="s">
        <v>148</v>
      </c>
      <c r="E439" s="42"/>
      <c r="F439" s="220" t="s">
        <v>1786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148</v>
      </c>
      <c r="AU439" s="19" t="s">
        <v>146</v>
      </c>
    </row>
    <row r="440" s="13" customFormat="1">
      <c r="A440" s="13"/>
      <c r="B440" s="226"/>
      <c r="C440" s="227"/>
      <c r="D440" s="219" t="s">
        <v>152</v>
      </c>
      <c r="E440" s="228" t="s">
        <v>19</v>
      </c>
      <c r="F440" s="229" t="s">
        <v>1788</v>
      </c>
      <c r="G440" s="227"/>
      <c r="H440" s="230">
        <v>3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152</v>
      </c>
      <c r="AU440" s="236" t="s">
        <v>146</v>
      </c>
      <c r="AV440" s="13" t="s">
        <v>146</v>
      </c>
      <c r="AW440" s="13" t="s">
        <v>31</v>
      </c>
      <c r="AX440" s="13" t="s">
        <v>77</v>
      </c>
      <c r="AY440" s="236" t="s">
        <v>137</v>
      </c>
    </row>
    <row r="441" s="2" customFormat="1" ht="16.5" customHeight="1">
      <c r="A441" s="40"/>
      <c r="B441" s="41"/>
      <c r="C441" s="206" t="s">
        <v>863</v>
      </c>
      <c r="D441" s="206" t="s">
        <v>140</v>
      </c>
      <c r="E441" s="207" t="s">
        <v>1789</v>
      </c>
      <c r="F441" s="208" t="s">
        <v>1790</v>
      </c>
      <c r="G441" s="209" t="s">
        <v>215</v>
      </c>
      <c r="H441" s="210">
        <v>2</v>
      </c>
      <c r="I441" s="211"/>
      <c r="J441" s="212">
        <f>ROUND(I441*H441,2)</f>
        <v>0</v>
      </c>
      <c r="K441" s="208" t="s">
        <v>144</v>
      </c>
      <c r="L441" s="46"/>
      <c r="M441" s="213" t="s">
        <v>19</v>
      </c>
      <c r="N441" s="214" t="s">
        <v>41</v>
      </c>
      <c r="O441" s="86"/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269</v>
      </c>
      <c r="AT441" s="217" t="s">
        <v>140</v>
      </c>
      <c r="AU441" s="217" t="s">
        <v>146</v>
      </c>
      <c r="AY441" s="19" t="s">
        <v>137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146</v>
      </c>
      <c r="BK441" s="218">
        <f>ROUND(I441*H441,2)</f>
        <v>0</v>
      </c>
      <c r="BL441" s="19" t="s">
        <v>269</v>
      </c>
      <c r="BM441" s="217" t="s">
        <v>1791</v>
      </c>
    </row>
    <row r="442" s="2" customFormat="1">
      <c r="A442" s="40"/>
      <c r="B442" s="41"/>
      <c r="C442" s="42"/>
      <c r="D442" s="219" t="s">
        <v>148</v>
      </c>
      <c r="E442" s="42"/>
      <c r="F442" s="220" t="s">
        <v>1792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148</v>
      </c>
      <c r="AU442" s="19" t="s">
        <v>146</v>
      </c>
    </row>
    <row r="443" s="2" customFormat="1">
      <c r="A443" s="40"/>
      <c r="B443" s="41"/>
      <c r="C443" s="42"/>
      <c r="D443" s="224" t="s">
        <v>150</v>
      </c>
      <c r="E443" s="42"/>
      <c r="F443" s="225" t="s">
        <v>1793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150</v>
      </c>
      <c r="AU443" s="19" t="s">
        <v>146</v>
      </c>
    </row>
    <row r="444" s="13" customFormat="1">
      <c r="A444" s="13"/>
      <c r="B444" s="226"/>
      <c r="C444" s="227"/>
      <c r="D444" s="219" t="s">
        <v>152</v>
      </c>
      <c r="E444" s="228" t="s">
        <v>19</v>
      </c>
      <c r="F444" s="229" t="s">
        <v>1794</v>
      </c>
      <c r="G444" s="227"/>
      <c r="H444" s="230">
        <v>2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152</v>
      </c>
      <c r="AU444" s="236" t="s">
        <v>146</v>
      </c>
      <c r="AV444" s="13" t="s">
        <v>146</v>
      </c>
      <c r="AW444" s="13" t="s">
        <v>31</v>
      </c>
      <c r="AX444" s="13" t="s">
        <v>77</v>
      </c>
      <c r="AY444" s="236" t="s">
        <v>137</v>
      </c>
    </row>
    <row r="445" s="2" customFormat="1" ht="16.5" customHeight="1">
      <c r="A445" s="40"/>
      <c r="B445" s="41"/>
      <c r="C445" s="262" t="s">
        <v>869</v>
      </c>
      <c r="D445" s="262" t="s">
        <v>522</v>
      </c>
      <c r="E445" s="263" t="s">
        <v>1795</v>
      </c>
      <c r="F445" s="264" t="s">
        <v>1796</v>
      </c>
      <c r="G445" s="265" t="s">
        <v>215</v>
      </c>
      <c r="H445" s="266">
        <v>2</v>
      </c>
      <c r="I445" s="267"/>
      <c r="J445" s="268">
        <f>ROUND(I445*H445,2)</f>
        <v>0</v>
      </c>
      <c r="K445" s="264" t="s">
        <v>144</v>
      </c>
      <c r="L445" s="269"/>
      <c r="M445" s="270" t="s">
        <v>19</v>
      </c>
      <c r="N445" s="271" t="s">
        <v>41</v>
      </c>
      <c r="O445" s="86"/>
      <c r="P445" s="215">
        <f>O445*H445</f>
        <v>0</v>
      </c>
      <c r="Q445" s="215">
        <v>0.0010499999999999999</v>
      </c>
      <c r="R445" s="215">
        <f>Q445*H445</f>
        <v>0.0020999999999999999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415</v>
      </c>
      <c r="AT445" s="217" t="s">
        <v>522</v>
      </c>
      <c r="AU445" s="217" t="s">
        <v>146</v>
      </c>
      <c r="AY445" s="19" t="s">
        <v>137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146</v>
      </c>
      <c r="BK445" s="218">
        <f>ROUND(I445*H445,2)</f>
        <v>0</v>
      </c>
      <c r="BL445" s="19" t="s">
        <v>269</v>
      </c>
      <c r="BM445" s="217" t="s">
        <v>1797</v>
      </c>
    </row>
    <row r="446" s="2" customFormat="1">
      <c r="A446" s="40"/>
      <c r="B446" s="41"/>
      <c r="C446" s="42"/>
      <c r="D446" s="219" t="s">
        <v>148</v>
      </c>
      <c r="E446" s="42"/>
      <c r="F446" s="220" t="s">
        <v>1796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148</v>
      </c>
      <c r="AU446" s="19" t="s">
        <v>146</v>
      </c>
    </row>
    <row r="447" s="2" customFormat="1" ht="16.5" customHeight="1">
      <c r="A447" s="40"/>
      <c r="B447" s="41"/>
      <c r="C447" s="206" t="s">
        <v>875</v>
      </c>
      <c r="D447" s="206" t="s">
        <v>140</v>
      </c>
      <c r="E447" s="207" t="s">
        <v>1798</v>
      </c>
      <c r="F447" s="208" t="s">
        <v>1799</v>
      </c>
      <c r="G447" s="209" t="s">
        <v>215</v>
      </c>
      <c r="H447" s="210">
        <v>2</v>
      </c>
      <c r="I447" s="211"/>
      <c r="J447" s="212">
        <f>ROUND(I447*H447,2)</f>
        <v>0</v>
      </c>
      <c r="K447" s="208" t="s">
        <v>144</v>
      </c>
      <c r="L447" s="46"/>
      <c r="M447" s="213" t="s">
        <v>19</v>
      </c>
      <c r="N447" s="214" t="s">
        <v>41</v>
      </c>
      <c r="O447" s="86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269</v>
      </c>
      <c r="AT447" s="217" t="s">
        <v>140</v>
      </c>
      <c r="AU447" s="217" t="s">
        <v>146</v>
      </c>
      <c r="AY447" s="19" t="s">
        <v>137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146</v>
      </c>
      <c r="BK447" s="218">
        <f>ROUND(I447*H447,2)</f>
        <v>0</v>
      </c>
      <c r="BL447" s="19" t="s">
        <v>269</v>
      </c>
      <c r="BM447" s="217" t="s">
        <v>1800</v>
      </c>
    </row>
    <row r="448" s="2" customFormat="1">
      <c r="A448" s="40"/>
      <c r="B448" s="41"/>
      <c r="C448" s="42"/>
      <c r="D448" s="219" t="s">
        <v>148</v>
      </c>
      <c r="E448" s="42"/>
      <c r="F448" s="220" t="s">
        <v>1801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148</v>
      </c>
      <c r="AU448" s="19" t="s">
        <v>146</v>
      </c>
    </row>
    <row r="449" s="2" customFormat="1">
      <c r="A449" s="40"/>
      <c r="B449" s="41"/>
      <c r="C449" s="42"/>
      <c r="D449" s="224" t="s">
        <v>150</v>
      </c>
      <c r="E449" s="42"/>
      <c r="F449" s="225" t="s">
        <v>1802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150</v>
      </c>
      <c r="AU449" s="19" t="s">
        <v>146</v>
      </c>
    </row>
    <row r="450" s="13" customFormat="1">
      <c r="A450" s="13"/>
      <c r="B450" s="226"/>
      <c r="C450" s="227"/>
      <c r="D450" s="219" t="s">
        <v>152</v>
      </c>
      <c r="E450" s="228" t="s">
        <v>19</v>
      </c>
      <c r="F450" s="229" t="s">
        <v>1803</v>
      </c>
      <c r="G450" s="227"/>
      <c r="H450" s="230">
        <v>2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152</v>
      </c>
      <c r="AU450" s="236" t="s">
        <v>146</v>
      </c>
      <c r="AV450" s="13" t="s">
        <v>146</v>
      </c>
      <c r="AW450" s="13" t="s">
        <v>31</v>
      </c>
      <c r="AX450" s="13" t="s">
        <v>77</v>
      </c>
      <c r="AY450" s="236" t="s">
        <v>137</v>
      </c>
    </row>
    <row r="451" s="2" customFormat="1" ht="16.5" customHeight="1">
      <c r="A451" s="40"/>
      <c r="B451" s="41"/>
      <c r="C451" s="262" t="s">
        <v>881</v>
      </c>
      <c r="D451" s="262" t="s">
        <v>522</v>
      </c>
      <c r="E451" s="263" t="s">
        <v>1804</v>
      </c>
      <c r="F451" s="264" t="s">
        <v>1805</v>
      </c>
      <c r="G451" s="265" t="s">
        <v>215</v>
      </c>
      <c r="H451" s="266">
        <v>2</v>
      </c>
      <c r="I451" s="267"/>
      <c r="J451" s="268">
        <f>ROUND(I451*H451,2)</f>
        <v>0</v>
      </c>
      <c r="K451" s="264" t="s">
        <v>144</v>
      </c>
      <c r="L451" s="269"/>
      <c r="M451" s="270" t="s">
        <v>19</v>
      </c>
      <c r="N451" s="271" t="s">
        <v>41</v>
      </c>
      <c r="O451" s="86"/>
      <c r="P451" s="215">
        <f>O451*H451</f>
        <v>0</v>
      </c>
      <c r="Q451" s="215">
        <v>0.00046999999999999999</v>
      </c>
      <c r="R451" s="215">
        <f>Q451*H451</f>
        <v>0.00093999999999999997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415</v>
      </c>
      <c r="AT451" s="217" t="s">
        <v>522</v>
      </c>
      <c r="AU451" s="217" t="s">
        <v>146</v>
      </c>
      <c r="AY451" s="19" t="s">
        <v>137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146</v>
      </c>
      <c r="BK451" s="218">
        <f>ROUND(I451*H451,2)</f>
        <v>0</v>
      </c>
      <c r="BL451" s="19" t="s">
        <v>269</v>
      </c>
      <c r="BM451" s="217" t="s">
        <v>1806</v>
      </c>
    </row>
    <row r="452" s="2" customFormat="1">
      <c r="A452" s="40"/>
      <c r="B452" s="41"/>
      <c r="C452" s="42"/>
      <c r="D452" s="219" t="s">
        <v>148</v>
      </c>
      <c r="E452" s="42"/>
      <c r="F452" s="220" t="s">
        <v>1805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148</v>
      </c>
      <c r="AU452" s="19" t="s">
        <v>146</v>
      </c>
    </row>
    <row r="453" s="2" customFormat="1" ht="16.5" customHeight="1">
      <c r="A453" s="40"/>
      <c r="B453" s="41"/>
      <c r="C453" s="206" t="s">
        <v>886</v>
      </c>
      <c r="D453" s="206" t="s">
        <v>140</v>
      </c>
      <c r="E453" s="207" t="s">
        <v>1807</v>
      </c>
      <c r="F453" s="208" t="s">
        <v>1808</v>
      </c>
      <c r="G453" s="209" t="s">
        <v>215</v>
      </c>
      <c r="H453" s="210">
        <v>2</v>
      </c>
      <c r="I453" s="211"/>
      <c r="J453" s="212">
        <f>ROUND(I453*H453,2)</f>
        <v>0</v>
      </c>
      <c r="K453" s="208" t="s">
        <v>144</v>
      </c>
      <c r="L453" s="46"/>
      <c r="M453" s="213" t="s">
        <v>19</v>
      </c>
      <c r="N453" s="214" t="s">
        <v>41</v>
      </c>
      <c r="O453" s="86"/>
      <c r="P453" s="215">
        <f>O453*H453</f>
        <v>0</v>
      </c>
      <c r="Q453" s="215">
        <v>0</v>
      </c>
      <c r="R453" s="215">
        <f>Q453*H453</f>
        <v>0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269</v>
      </c>
      <c r="AT453" s="217" t="s">
        <v>140</v>
      </c>
      <c r="AU453" s="217" t="s">
        <v>146</v>
      </c>
      <c r="AY453" s="19" t="s">
        <v>137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146</v>
      </c>
      <c r="BK453" s="218">
        <f>ROUND(I453*H453,2)</f>
        <v>0</v>
      </c>
      <c r="BL453" s="19" t="s">
        <v>269</v>
      </c>
      <c r="BM453" s="217" t="s">
        <v>1809</v>
      </c>
    </row>
    <row r="454" s="2" customFormat="1">
      <c r="A454" s="40"/>
      <c r="B454" s="41"/>
      <c r="C454" s="42"/>
      <c r="D454" s="219" t="s">
        <v>148</v>
      </c>
      <c r="E454" s="42"/>
      <c r="F454" s="220" t="s">
        <v>1810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148</v>
      </c>
      <c r="AU454" s="19" t="s">
        <v>146</v>
      </c>
    </row>
    <row r="455" s="2" customFormat="1">
      <c r="A455" s="40"/>
      <c r="B455" s="41"/>
      <c r="C455" s="42"/>
      <c r="D455" s="224" t="s">
        <v>150</v>
      </c>
      <c r="E455" s="42"/>
      <c r="F455" s="225" t="s">
        <v>1811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150</v>
      </c>
      <c r="AU455" s="19" t="s">
        <v>146</v>
      </c>
    </row>
    <row r="456" s="2" customFormat="1" ht="16.5" customHeight="1">
      <c r="A456" s="40"/>
      <c r="B456" s="41"/>
      <c r="C456" s="206" t="s">
        <v>897</v>
      </c>
      <c r="D456" s="206" t="s">
        <v>140</v>
      </c>
      <c r="E456" s="207" t="s">
        <v>1812</v>
      </c>
      <c r="F456" s="208" t="s">
        <v>1813</v>
      </c>
      <c r="G456" s="209" t="s">
        <v>215</v>
      </c>
      <c r="H456" s="210">
        <v>1</v>
      </c>
      <c r="I456" s="211"/>
      <c r="J456" s="212">
        <f>ROUND(I456*H456,2)</f>
        <v>0</v>
      </c>
      <c r="K456" s="208" t="s">
        <v>144</v>
      </c>
      <c r="L456" s="46"/>
      <c r="M456" s="213" t="s">
        <v>19</v>
      </c>
      <c r="N456" s="214" t="s">
        <v>41</v>
      </c>
      <c r="O456" s="86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269</v>
      </c>
      <c r="AT456" s="217" t="s">
        <v>140</v>
      </c>
      <c r="AU456" s="217" t="s">
        <v>146</v>
      </c>
      <c r="AY456" s="19" t="s">
        <v>137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146</v>
      </c>
      <c r="BK456" s="218">
        <f>ROUND(I456*H456,2)</f>
        <v>0</v>
      </c>
      <c r="BL456" s="19" t="s">
        <v>269</v>
      </c>
      <c r="BM456" s="217" t="s">
        <v>1814</v>
      </c>
    </row>
    <row r="457" s="2" customFormat="1">
      <c r="A457" s="40"/>
      <c r="B457" s="41"/>
      <c r="C457" s="42"/>
      <c r="D457" s="219" t="s">
        <v>148</v>
      </c>
      <c r="E457" s="42"/>
      <c r="F457" s="220" t="s">
        <v>1815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148</v>
      </c>
      <c r="AU457" s="19" t="s">
        <v>146</v>
      </c>
    </row>
    <row r="458" s="2" customFormat="1">
      <c r="A458" s="40"/>
      <c r="B458" s="41"/>
      <c r="C458" s="42"/>
      <c r="D458" s="224" t="s">
        <v>150</v>
      </c>
      <c r="E458" s="42"/>
      <c r="F458" s="225" t="s">
        <v>1816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150</v>
      </c>
      <c r="AU458" s="19" t="s">
        <v>146</v>
      </c>
    </row>
    <row r="459" s="2" customFormat="1" ht="24.15" customHeight="1">
      <c r="A459" s="40"/>
      <c r="B459" s="41"/>
      <c r="C459" s="206" t="s">
        <v>902</v>
      </c>
      <c r="D459" s="206" t="s">
        <v>140</v>
      </c>
      <c r="E459" s="207" t="s">
        <v>1817</v>
      </c>
      <c r="F459" s="208" t="s">
        <v>1818</v>
      </c>
      <c r="G459" s="209" t="s">
        <v>215</v>
      </c>
      <c r="H459" s="210">
        <v>21</v>
      </c>
      <c r="I459" s="211"/>
      <c r="J459" s="212">
        <f>ROUND(I459*H459,2)</f>
        <v>0</v>
      </c>
      <c r="K459" s="208" t="s">
        <v>144</v>
      </c>
      <c r="L459" s="46"/>
      <c r="M459" s="213" t="s">
        <v>19</v>
      </c>
      <c r="N459" s="214" t="s">
        <v>41</v>
      </c>
      <c r="O459" s="86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269</v>
      </c>
      <c r="AT459" s="217" t="s">
        <v>140</v>
      </c>
      <c r="AU459" s="217" t="s">
        <v>146</v>
      </c>
      <c r="AY459" s="19" t="s">
        <v>137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146</v>
      </c>
      <c r="BK459" s="218">
        <f>ROUND(I459*H459,2)</f>
        <v>0</v>
      </c>
      <c r="BL459" s="19" t="s">
        <v>269</v>
      </c>
      <c r="BM459" s="217" t="s">
        <v>1819</v>
      </c>
    </row>
    <row r="460" s="2" customFormat="1">
      <c r="A460" s="40"/>
      <c r="B460" s="41"/>
      <c r="C460" s="42"/>
      <c r="D460" s="219" t="s">
        <v>148</v>
      </c>
      <c r="E460" s="42"/>
      <c r="F460" s="220" t="s">
        <v>1820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148</v>
      </c>
      <c r="AU460" s="19" t="s">
        <v>146</v>
      </c>
    </row>
    <row r="461" s="2" customFormat="1">
      <c r="A461" s="40"/>
      <c r="B461" s="41"/>
      <c r="C461" s="42"/>
      <c r="D461" s="224" t="s">
        <v>150</v>
      </c>
      <c r="E461" s="42"/>
      <c r="F461" s="225" t="s">
        <v>1821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150</v>
      </c>
      <c r="AU461" s="19" t="s">
        <v>146</v>
      </c>
    </row>
    <row r="462" s="13" customFormat="1">
      <c r="A462" s="13"/>
      <c r="B462" s="226"/>
      <c r="C462" s="227"/>
      <c r="D462" s="219" t="s">
        <v>152</v>
      </c>
      <c r="E462" s="228" t="s">
        <v>19</v>
      </c>
      <c r="F462" s="229" t="s">
        <v>1822</v>
      </c>
      <c r="G462" s="227"/>
      <c r="H462" s="230">
        <v>7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152</v>
      </c>
      <c r="AU462" s="236" t="s">
        <v>146</v>
      </c>
      <c r="AV462" s="13" t="s">
        <v>146</v>
      </c>
      <c r="AW462" s="13" t="s">
        <v>31</v>
      </c>
      <c r="AX462" s="13" t="s">
        <v>69</v>
      </c>
      <c r="AY462" s="236" t="s">
        <v>137</v>
      </c>
    </row>
    <row r="463" s="13" customFormat="1">
      <c r="A463" s="13"/>
      <c r="B463" s="226"/>
      <c r="C463" s="227"/>
      <c r="D463" s="219" t="s">
        <v>152</v>
      </c>
      <c r="E463" s="228" t="s">
        <v>19</v>
      </c>
      <c r="F463" s="229" t="s">
        <v>1823</v>
      </c>
      <c r="G463" s="227"/>
      <c r="H463" s="230">
        <v>4</v>
      </c>
      <c r="I463" s="231"/>
      <c r="J463" s="227"/>
      <c r="K463" s="227"/>
      <c r="L463" s="232"/>
      <c r="M463" s="233"/>
      <c r="N463" s="234"/>
      <c r="O463" s="234"/>
      <c r="P463" s="234"/>
      <c r="Q463" s="234"/>
      <c r="R463" s="234"/>
      <c r="S463" s="234"/>
      <c r="T463" s="23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6" t="s">
        <v>152</v>
      </c>
      <c r="AU463" s="236" t="s">
        <v>146</v>
      </c>
      <c r="AV463" s="13" t="s">
        <v>146</v>
      </c>
      <c r="AW463" s="13" t="s">
        <v>31</v>
      </c>
      <c r="AX463" s="13" t="s">
        <v>69</v>
      </c>
      <c r="AY463" s="236" t="s">
        <v>137</v>
      </c>
    </row>
    <row r="464" s="13" customFormat="1">
      <c r="A464" s="13"/>
      <c r="B464" s="226"/>
      <c r="C464" s="227"/>
      <c r="D464" s="219" t="s">
        <v>152</v>
      </c>
      <c r="E464" s="228" t="s">
        <v>19</v>
      </c>
      <c r="F464" s="229" t="s">
        <v>1824</v>
      </c>
      <c r="G464" s="227"/>
      <c r="H464" s="230">
        <v>1</v>
      </c>
      <c r="I464" s="231"/>
      <c r="J464" s="227"/>
      <c r="K464" s="227"/>
      <c r="L464" s="232"/>
      <c r="M464" s="233"/>
      <c r="N464" s="234"/>
      <c r="O464" s="234"/>
      <c r="P464" s="234"/>
      <c r="Q464" s="234"/>
      <c r="R464" s="234"/>
      <c r="S464" s="234"/>
      <c r="T464" s="23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6" t="s">
        <v>152</v>
      </c>
      <c r="AU464" s="236" t="s">
        <v>146</v>
      </c>
      <c r="AV464" s="13" t="s">
        <v>146</v>
      </c>
      <c r="AW464" s="13" t="s">
        <v>31</v>
      </c>
      <c r="AX464" s="13" t="s">
        <v>69</v>
      </c>
      <c r="AY464" s="236" t="s">
        <v>137</v>
      </c>
    </row>
    <row r="465" s="13" customFormat="1">
      <c r="A465" s="13"/>
      <c r="B465" s="226"/>
      <c r="C465" s="227"/>
      <c r="D465" s="219" t="s">
        <v>152</v>
      </c>
      <c r="E465" s="228" t="s">
        <v>19</v>
      </c>
      <c r="F465" s="229" t="s">
        <v>1825</v>
      </c>
      <c r="G465" s="227"/>
      <c r="H465" s="230">
        <v>3</v>
      </c>
      <c r="I465" s="231"/>
      <c r="J465" s="227"/>
      <c r="K465" s="227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152</v>
      </c>
      <c r="AU465" s="236" t="s">
        <v>146</v>
      </c>
      <c r="AV465" s="13" t="s">
        <v>146</v>
      </c>
      <c r="AW465" s="13" t="s">
        <v>31</v>
      </c>
      <c r="AX465" s="13" t="s">
        <v>69</v>
      </c>
      <c r="AY465" s="236" t="s">
        <v>137</v>
      </c>
    </row>
    <row r="466" s="13" customFormat="1">
      <c r="A466" s="13"/>
      <c r="B466" s="226"/>
      <c r="C466" s="227"/>
      <c r="D466" s="219" t="s">
        <v>152</v>
      </c>
      <c r="E466" s="228" t="s">
        <v>19</v>
      </c>
      <c r="F466" s="229" t="s">
        <v>1826</v>
      </c>
      <c r="G466" s="227"/>
      <c r="H466" s="230">
        <v>1</v>
      </c>
      <c r="I466" s="231"/>
      <c r="J466" s="227"/>
      <c r="K466" s="227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152</v>
      </c>
      <c r="AU466" s="236" t="s">
        <v>146</v>
      </c>
      <c r="AV466" s="13" t="s">
        <v>146</v>
      </c>
      <c r="AW466" s="13" t="s">
        <v>31</v>
      </c>
      <c r="AX466" s="13" t="s">
        <v>69</v>
      </c>
      <c r="AY466" s="236" t="s">
        <v>137</v>
      </c>
    </row>
    <row r="467" s="13" customFormat="1">
      <c r="A467" s="13"/>
      <c r="B467" s="226"/>
      <c r="C467" s="227"/>
      <c r="D467" s="219" t="s">
        <v>152</v>
      </c>
      <c r="E467" s="228" t="s">
        <v>19</v>
      </c>
      <c r="F467" s="229" t="s">
        <v>1432</v>
      </c>
      <c r="G467" s="227"/>
      <c r="H467" s="230">
        <v>1</v>
      </c>
      <c r="I467" s="231"/>
      <c r="J467" s="227"/>
      <c r="K467" s="227"/>
      <c r="L467" s="232"/>
      <c r="M467" s="233"/>
      <c r="N467" s="234"/>
      <c r="O467" s="234"/>
      <c r="P467" s="234"/>
      <c r="Q467" s="234"/>
      <c r="R467" s="234"/>
      <c r="S467" s="234"/>
      <c r="T467" s="23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6" t="s">
        <v>152</v>
      </c>
      <c r="AU467" s="236" t="s">
        <v>146</v>
      </c>
      <c r="AV467" s="13" t="s">
        <v>146</v>
      </c>
      <c r="AW467" s="13" t="s">
        <v>31</v>
      </c>
      <c r="AX467" s="13" t="s">
        <v>69</v>
      </c>
      <c r="AY467" s="236" t="s">
        <v>137</v>
      </c>
    </row>
    <row r="468" s="13" customFormat="1">
      <c r="A468" s="13"/>
      <c r="B468" s="226"/>
      <c r="C468" s="227"/>
      <c r="D468" s="219" t="s">
        <v>152</v>
      </c>
      <c r="E468" s="228" t="s">
        <v>19</v>
      </c>
      <c r="F468" s="229" t="s">
        <v>279</v>
      </c>
      <c r="G468" s="227"/>
      <c r="H468" s="230">
        <v>1</v>
      </c>
      <c r="I468" s="231"/>
      <c r="J468" s="227"/>
      <c r="K468" s="227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152</v>
      </c>
      <c r="AU468" s="236" t="s">
        <v>146</v>
      </c>
      <c r="AV468" s="13" t="s">
        <v>146</v>
      </c>
      <c r="AW468" s="13" t="s">
        <v>31</v>
      </c>
      <c r="AX468" s="13" t="s">
        <v>69</v>
      </c>
      <c r="AY468" s="236" t="s">
        <v>137</v>
      </c>
    </row>
    <row r="469" s="13" customFormat="1">
      <c r="A469" s="13"/>
      <c r="B469" s="226"/>
      <c r="C469" s="227"/>
      <c r="D469" s="219" t="s">
        <v>152</v>
      </c>
      <c r="E469" s="228" t="s">
        <v>19</v>
      </c>
      <c r="F469" s="229" t="s">
        <v>1444</v>
      </c>
      <c r="G469" s="227"/>
      <c r="H469" s="230">
        <v>1</v>
      </c>
      <c r="I469" s="231"/>
      <c r="J469" s="227"/>
      <c r="K469" s="227"/>
      <c r="L469" s="232"/>
      <c r="M469" s="233"/>
      <c r="N469" s="234"/>
      <c r="O469" s="234"/>
      <c r="P469" s="234"/>
      <c r="Q469" s="234"/>
      <c r="R469" s="234"/>
      <c r="S469" s="234"/>
      <c r="T469" s="23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6" t="s">
        <v>152</v>
      </c>
      <c r="AU469" s="236" t="s">
        <v>146</v>
      </c>
      <c r="AV469" s="13" t="s">
        <v>146</v>
      </c>
      <c r="AW469" s="13" t="s">
        <v>31</v>
      </c>
      <c r="AX469" s="13" t="s">
        <v>69</v>
      </c>
      <c r="AY469" s="236" t="s">
        <v>137</v>
      </c>
    </row>
    <row r="470" s="13" customFormat="1">
      <c r="A470" s="13"/>
      <c r="B470" s="226"/>
      <c r="C470" s="227"/>
      <c r="D470" s="219" t="s">
        <v>152</v>
      </c>
      <c r="E470" s="228" t="s">
        <v>19</v>
      </c>
      <c r="F470" s="229" t="s">
        <v>1827</v>
      </c>
      <c r="G470" s="227"/>
      <c r="H470" s="230">
        <v>2</v>
      </c>
      <c r="I470" s="231"/>
      <c r="J470" s="227"/>
      <c r="K470" s="227"/>
      <c r="L470" s="232"/>
      <c r="M470" s="233"/>
      <c r="N470" s="234"/>
      <c r="O470" s="234"/>
      <c r="P470" s="234"/>
      <c r="Q470" s="234"/>
      <c r="R470" s="234"/>
      <c r="S470" s="234"/>
      <c r="T470" s="23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6" t="s">
        <v>152</v>
      </c>
      <c r="AU470" s="236" t="s">
        <v>146</v>
      </c>
      <c r="AV470" s="13" t="s">
        <v>146</v>
      </c>
      <c r="AW470" s="13" t="s">
        <v>31</v>
      </c>
      <c r="AX470" s="13" t="s">
        <v>69</v>
      </c>
      <c r="AY470" s="236" t="s">
        <v>137</v>
      </c>
    </row>
    <row r="471" s="14" customFormat="1">
      <c r="A471" s="14"/>
      <c r="B471" s="237"/>
      <c r="C471" s="238"/>
      <c r="D471" s="219" t="s">
        <v>152</v>
      </c>
      <c r="E471" s="239" t="s">
        <v>19</v>
      </c>
      <c r="F471" s="240" t="s">
        <v>190</v>
      </c>
      <c r="G471" s="238"/>
      <c r="H471" s="241">
        <v>21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7" t="s">
        <v>152</v>
      </c>
      <c r="AU471" s="247" t="s">
        <v>146</v>
      </c>
      <c r="AV471" s="14" t="s">
        <v>145</v>
      </c>
      <c r="AW471" s="14" t="s">
        <v>31</v>
      </c>
      <c r="AX471" s="14" t="s">
        <v>77</v>
      </c>
      <c r="AY471" s="247" t="s">
        <v>137</v>
      </c>
    </row>
    <row r="472" s="2" customFormat="1" ht="16.5" customHeight="1">
      <c r="A472" s="40"/>
      <c r="B472" s="41"/>
      <c r="C472" s="262" t="s">
        <v>910</v>
      </c>
      <c r="D472" s="262" t="s">
        <v>522</v>
      </c>
      <c r="E472" s="263" t="s">
        <v>1828</v>
      </c>
      <c r="F472" s="264" t="s">
        <v>1829</v>
      </c>
      <c r="G472" s="265" t="s">
        <v>215</v>
      </c>
      <c r="H472" s="266">
        <v>8</v>
      </c>
      <c r="I472" s="267"/>
      <c r="J472" s="268">
        <f>ROUND(I472*H472,2)</f>
        <v>0</v>
      </c>
      <c r="K472" s="264" t="s">
        <v>144</v>
      </c>
      <c r="L472" s="269"/>
      <c r="M472" s="270" t="s">
        <v>19</v>
      </c>
      <c r="N472" s="271" t="s">
        <v>41</v>
      </c>
      <c r="O472" s="86"/>
      <c r="P472" s="215">
        <f>O472*H472</f>
        <v>0</v>
      </c>
      <c r="Q472" s="215">
        <v>0.0012999999999999999</v>
      </c>
      <c r="R472" s="215">
        <f>Q472*H472</f>
        <v>0.0104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415</v>
      </c>
      <c r="AT472" s="217" t="s">
        <v>522</v>
      </c>
      <c r="AU472" s="217" t="s">
        <v>146</v>
      </c>
      <c r="AY472" s="19" t="s">
        <v>137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146</v>
      </c>
      <c r="BK472" s="218">
        <f>ROUND(I472*H472,2)</f>
        <v>0</v>
      </c>
      <c r="BL472" s="19" t="s">
        <v>269</v>
      </c>
      <c r="BM472" s="217" t="s">
        <v>1830</v>
      </c>
    </row>
    <row r="473" s="2" customFormat="1">
      <c r="A473" s="40"/>
      <c r="B473" s="41"/>
      <c r="C473" s="42"/>
      <c r="D473" s="219" t="s">
        <v>148</v>
      </c>
      <c r="E473" s="42"/>
      <c r="F473" s="220" t="s">
        <v>1829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148</v>
      </c>
      <c r="AU473" s="19" t="s">
        <v>146</v>
      </c>
    </row>
    <row r="474" s="2" customFormat="1" ht="16.5" customHeight="1">
      <c r="A474" s="40"/>
      <c r="B474" s="41"/>
      <c r="C474" s="262" t="s">
        <v>916</v>
      </c>
      <c r="D474" s="262" t="s">
        <v>522</v>
      </c>
      <c r="E474" s="263" t="s">
        <v>1831</v>
      </c>
      <c r="F474" s="264" t="s">
        <v>1832</v>
      </c>
      <c r="G474" s="265" t="s">
        <v>215</v>
      </c>
      <c r="H474" s="266">
        <v>13</v>
      </c>
      <c r="I474" s="267"/>
      <c r="J474" s="268">
        <f>ROUND(I474*H474,2)</f>
        <v>0</v>
      </c>
      <c r="K474" s="264" t="s">
        <v>144</v>
      </c>
      <c r="L474" s="269"/>
      <c r="M474" s="270" t="s">
        <v>19</v>
      </c>
      <c r="N474" s="271" t="s">
        <v>41</v>
      </c>
      <c r="O474" s="86"/>
      <c r="P474" s="215">
        <f>O474*H474</f>
        <v>0</v>
      </c>
      <c r="Q474" s="215">
        <v>0.00056999999999999998</v>
      </c>
      <c r="R474" s="215">
        <f>Q474*H474</f>
        <v>0.0074099999999999999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415</v>
      </c>
      <c r="AT474" s="217" t="s">
        <v>522</v>
      </c>
      <c r="AU474" s="217" t="s">
        <v>146</v>
      </c>
      <c r="AY474" s="19" t="s">
        <v>137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146</v>
      </c>
      <c r="BK474" s="218">
        <f>ROUND(I474*H474,2)</f>
        <v>0</v>
      </c>
      <c r="BL474" s="19" t="s">
        <v>269</v>
      </c>
      <c r="BM474" s="217" t="s">
        <v>1833</v>
      </c>
    </row>
    <row r="475" s="2" customFormat="1">
      <c r="A475" s="40"/>
      <c r="B475" s="41"/>
      <c r="C475" s="42"/>
      <c r="D475" s="219" t="s">
        <v>148</v>
      </c>
      <c r="E475" s="42"/>
      <c r="F475" s="220" t="s">
        <v>1832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148</v>
      </c>
      <c r="AU475" s="19" t="s">
        <v>146</v>
      </c>
    </row>
    <row r="476" s="2" customFormat="1" ht="16.5" customHeight="1">
      <c r="A476" s="40"/>
      <c r="B476" s="41"/>
      <c r="C476" s="206" t="s">
        <v>922</v>
      </c>
      <c r="D476" s="206" t="s">
        <v>140</v>
      </c>
      <c r="E476" s="207" t="s">
        <v>1834</v>
      </c>
      <c r="F476" s="208" t="s">
        <v>1835</v>
      </c>
      <c r="G476" s="209" t="s">
        <v>336</v>
      </c>
      <c r="H476" s="210">
        <v>0.23899999999999999</v>
      </c>
      <c r="I476" s="211"/>
      <c r="J476" s="212">
        <f>ROUND(I476*H476,2)</f>
        <v>0</v>
      </c>
      <c r="K476" s="208" t="s">
        <v>144</v>
      </c>
      <c r="L476" s="46"/>
      <c r="M476" s="213" t="s">
        <v>19</v>
      </c>
      <c r="N476" s="214" t="s">
        <v>41</v>
      </c>
      <c r="O476" s="86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269</v>
      </c>
      <c r="AT476" s="217" t="s">
        <v>140</v>
      </c>
      <c r="AU476" s="217" t="s">
        <v>146</v>
      </c>
      <c r="AY476" s="19" t="s">
        <v>137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146</v>
      </c>
      <c r="BK476" s="218">
        <f>ROUND(I476*H476,2)</f>
        <v>0</v>
      </c>
      <c r="BL476" s="19" t="s">
        <v>269</v>
      </c>
      <c r="BM476" s="217" t="s">
        <v>1836</v>
      </c>
    </row>
    <row r="477" s="2" customFormat="1">
      <c r="A477" s="40"/>
      <c r="B477" s="41"/>
      <c r="C477" s="42"/>
      <c r="D477" s="219" t="s">
        <v>148</v>
      </c>
      <c r="E477" s="42"/>
      <c r="F477" s="220" t="s">
        <v>1837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148</v>
      </c>
      <c r="AU477" s="19" t="s">
        <v>146</v>
      </c>
    </row>
    <row r="478" s="2" customFormat="1">
      <c r="A478" s="40"/>
      <c r="B478" s="41"/>
      <c r="C478" s="42"/>
      <c r="D478" s="224" t="s">
        <v>150</v>
      </c>
      <c r="E478" s="42"/>
      <c r="F478" s="225" t="s">
        <v>1838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150</v>
      </c>
      <c r="AU478" s="19" t="s">
        <v>146</v>
      </c>
    </row>
    <row r="479" s="12" customFormat="1" ht="25.92" customHeight="1">
      <c r="A479" s="12"/>
      <c r="B479" s="190"/>
      <c r="C479" s="191"/>
      <c r="D479" s="192" t="s">
        <v>68</v>
      </c>
      <c r="E479" s="193" t="s">
        <v>522</v>
      </c>
      <c r="F479" s="193" t="s">
        <v>1839</v>
      </c>
      <c r="G479" s="191"/>
      <c r="H479" s="191"/>
      <c r="I479" s="194"/>
      <c r="J479" s="195">
        <f>BK479</f>
        <v>0</v>
      </c>
      <c r="K479" s="191"/>
      <c r="L479" s="196"/>
      <c r="M479" s="197"/>
      <c r="N479" s="198"/>
      <c r="O479" s="198"/>
      <c r="P479" s="199">
        <f>P480+P487</f>
        <v>0</v>
      </c>
      <c r="Q479" s="198"/>
      <c r="R479" s="199">
        <f>R480+R487</f>
        <v>0.0015099999999999998</v>
      </c>
      <c r="S479" s="198"/>
      <c r="T479" s="200">
        <f>T480+T487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1" t="s">
        <v>161</v>
      </c>
      <c r="AT479" s="202" t="s">
        <v>68</v>
      </c>
      <c r="AU479" s="202" t="s">
        <v>69</v>
      </c>
      <c r="AY479" s="201" t="s">
        <v>137</v>
      </c>
      <c r="BK479" s="203">
        <f>BK480+BK487</f>
        <v>0</v>
      </c>
    </row>
    <row r="480" s="12" customFormat="1" ht="22.8" customHeight="1">
      <c r="A480" s="12"/>
      <c r="B480" s="190"/>
      <c r="C480" s="191"/>
      <c r="D480" s="192" t="s">
        <v>68</v>
      </c>
      <c r="E480" s="204" t="s">
        <v>1840</v>
      </c>
      <c r="F480" s="204" t="s">
        <v>1841</v>
      </c>
      <c r="G480" s="191"/>
      <c r="H480" s="191"/>
      <c r="I480" s="194"/>
      <c r="J480" s="205">
        <f>BK480</f>
        <v>0</v>
      </c>
      <c r="K480" s="191"/>
      <c r="L480" s="196"/>
      <c r="M480" s="197"/>
      <c r="N480" s="198"/>
      <c r="O480" s="198"/>
      <c r="P480" s="199">
        <f>SUM(P481:P486)</f>
        <v>0</v>
      </c>
      <c r="Q480" s="198"/>
      <c r="R480" s="199">
        <f>SUM(R481:R486)</f>
        <v>0</v>
      </c>
      <c r="S480" s="198"/>
      <c r="T480" s="200">
        <f>SUM(T481:T486)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1" t="s">
        <v>161</v>
      </c>
      <c r="AT480" s="202" t="s">
        <v>68</v>
      </c>
      <c r="AU480" s="202" t="s">
        <v>77</v>
      </c>
      <c r="AY480" s="201" t="s">
        <v>137</v>
      </c>
      <c r="BK480" s="203">
        <f>SUM(BK481:BK486)</f>
        <v>0</v>
      </c>
    </row>
    <row r="481" s="2" customFormat="1" ht="16.5" customHeight="1">
      <c r="A481" s="40"/>
      <c r="B481" s="41"/>
      <c r="C481" s="206" t="s">
        <v>930</v>
      </c>
      <c r="D481" s="206" t="s">
        <v>140</v>
      </c>
      <c r="E481" s="207" t="s">
        <v>1842</v>
      </c>
      <c r="F481" s="208" t="s">
        <v>1843</v>
      </c>
      <c r="G481" s="209" t="s">
        <v>215</v>
      </c>
      <c r="H481" s="210">
        <v>1</v>
      </c>
      <c r="I481" s="211"/>
      <c r="J481" s="212">
        <f>ROUND(I481*H481,2)</f>
        <v>0</v>
      </c>
      <c r="K481" s="208" t="s">
        <v>144</v>
      </c>
      <c r="L481" s="46"/>
      <c r="M481" s="213" t="s">
        <v>19</v>
      </c>
      <c r="N481" s="214" t="s">
        <v>41</v>
      </c>
      <c r="O481" s="86"/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875</v>
      </c>
      <c r="AT481" s="217" t="s">
        <v>140</v>
      </c>
      <c r="AU481" s="217" t="s">
        <v>146</v>
      </c>
      <c r="AY481" s="19" t="s">
        <v>137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146</v>
      </c>
      <c r="BK481" s="218">
        <f>ROUND(I481*H481,2)</f>
        <v>0</v>
      </c>
      <c r="BL481" s="19" t="s">
        <v>875</v>
      </c>
      <c r="BM481" s="217" t="s">
        <v>1844</v>
      </c>
    </row>
    <row r="482" s="2" customFormat="1">
      <c r="A482" s="40"/>
      <c r="B482" s="41"/>
      <c r="C482" s="42"/>
      <c r="D482" s="219" t="s">
        <v>148</v>
      </c>
      <c r="E482" s="42"/>
      <c r="F482" s="220" t="s">
        <v>1845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148</v>
      </c>
      <c r="AU482" s="19" t="s">
        <v>146</v>
      </c>
    </row>
    <row r="483" s="2" customFormat="1">
      <c r="A483" s="40"/>
      <c r="B483" s="41"/>
      <c r="C483" s="42"/>
      <c r="D483" s="224" t="s">
        <v>150</v>
      </c>
      <c r="E483" s="42"/>
      <c r="F483" s="225" t="s">
        <v>1846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150</v>
      </c>
      <c r="AU483" s="19" t="s">
        <v>146</v>
      </c>
    </row>
    <row r="484" s="2" customFormat="1" ht="16.5" customHeight="1">
      <c r="A484" s="40"/>
      <c r="B484" s="41"/>
      <c r="C484" s="206" t="s">
        <v>938</v>
      </c>
      <c r="D484" s="206" t="s">
        <v>140</v>
      </c>
      <c r="E484" s="207" t="s">
        <v>1847</v>
      </c>
      <c r="F484" s="208" t="s">
        <v>1848</v>
      </c>
      <c r="G484" s="209" t="s">
        <v>215</v>
      </c>
      <c r="H484" s="210">
        <v>2</v>
      </c>
      <c r="I484" s="211"/>
      <c r="J484" s="212">
        <f>ROUND(I484*H484,2)</f>
        <v>0</v>
      </c>
      <c r="K484" s="208" t="s">
        <v>144</v>
      </c>
      <c r="L484" s="46"/>
      <c r="M484" s="213" t="s">
        <v>19</v>
      </c>
      <c r="N484" s="214" t="s">
        <v>41</v>
      </c>
      <c r="O484" s="86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875</v>
      </c>
      <c r="AT484" s="217" t="s">
        <v>140</v>
      </c>
      <c r="AU484" s="217" t="s">
        <v>146</v>
      </c>
      <c r="AY484" s="19" t="s">
        <v>137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146</v>
      </c>
      <c r="BK484" s="218">
        <f>ROUND(I484*H484,2)</f>
        <v>0</v>
      </c>
      <c r="BL484" s="19" t="s">
        <v>875</v>
      </c>
      <c r="BM484" s="217" t="s">
        <v>1849</v>
      </c>
    </row>
    <row r="485" s="2" customFormat="1">
      <c r="A485" s="40"/>
      <c r="B485" s="41"/>
      <c r="C485" s="42"/>
      <c r="D485" s="219" t="s">
        <v>148</v>
      </c>
      <c r="E485" s="42"/>
      <c r="F485" s="220" t="s">
        <v>1850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148</v>
      </c>
      <c r="AU485" s="19" t="s">
        <v>146</v>
      </c>
    </row>
    <row r="486" s="2" customFormat="1">
      <c r="A486" s="40"/>
      <c r="B486" s="41"/>
      <c r="C486" s="42"/>
      <c r="D486" s="224" t="s">
        <v>150</v>
      </c>
      <c r="E486" s="42"/>
      <c r="F486" s="225" t="s">
        <v>1851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150</v>
      </c>
      <c r="AU486" s="19" t="s">
        <v>146</v>
      </c>
    </row>
    <row r="487" s="12" customFormat="1" ht="22.8" customHeight="1">
      <c r="A487" s="12"/>
      <c r="B487" s="190"/>
      <c r="C487" s="191"/>
      <c r="D487" s="192" t="s">
        <v>68</v>
      </c>
      <c r="E487" s="204" t="s">
        <v>1852</v>
      </c>
      <c r="F487" s="204" t="s">
        <v>1853</v>
      </c>
      <c r="G487" s="191"/>
      <c r="H487" s="191"/>
      <c r="I487" s="194"/>
      <c r="J487" s="205">
        <f>BK487</f>
        <v>0</v>
      </c>
      <c r="K487" s="191"/>
      <c r="L487" s="196"/>
      <c r="M487" s="197"/>
      <c r="N487" s="198"/>
      <c r="O487" s="198"/>
      <c r="P487" s="199">
        <f>SUM(P488:P495)</f>
        <v>0</v>
      </c>
      <c r="Q487" s="198"/>
      <c r="R487" s="199">
        <f>SUM(R488:R495)</f>
        <v>0.0015099999999999998</v>
      </c>
      <c r="S487" s="198"/>
      <c r="T487" s="200">
        <f>SUM(T488:T495)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01" t="s">
        <v>161</v>
      </c>
      <c r="AT487" s="202" t="s">
        <v>68</v>
      </c>
      <c r="AU487" s="202" t="s">
        <v>77</v>
      </c>
      <c r="AY487" s="201" t="s">
        <v>137</v>
      </c>
      <c r="BK487" s="203">
        <f>SUM(BK488:BK495)</f>
        <v>0</v>
      </c>
    </row>
    <row r="488" s="2" customFormat="1" ht="16.5" customHeight="1">
      <c r="A488" s="40"/>
      <c r="B488" s="41"/>
      <c r="C488" s="206" t="s">
        <v>945</v>
      </c>
      <c r="D488" s="206" t="s">
        <v>140</v>
      </c>
      <c r="E488" s="207" t="s">
        <v>1854</v>
      </c>
      <c r="F488" s="208" t="s">
        <v>1855</v>
      </c>
      <c r="G488" s="209" t="s">
        <v>215</v>
      </c>
      <c r="H488" s="210">
        <v>10</v>
      </c>
      <c r="I488" s="211"/>
      <c r="J488" s="212">
        <f>ROUND(I488*H488,2)</f>
        <v>0</v>
      </c>
      <c r="K488" s="208" t="s">
        <v>144</v>
      </c>
      <c r="L488" s="46"/>
      <c r="M488" s="213" t="s">
        <v>19</v>
      </c>
      <c r="N488" s="214" t="s">
        <v>41</v>
      </c>
      <c r="O488" s="86"/>
      <c r="P488" s="215">
        <f>O488*H488</f>
        <v>0</v>
      </c>
      <c r="Q488" s="215">
        <v>0</v>
      </c>
      <c r="R488" s="215">
        <f>Q488*H488</f>
        <v>0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875</v>
      </c>
      <c r="AT488" s="217" t="s">
        <v>140</v>
      </c>
      <c r="AU488" s="217" t="s">
        <v>146</v>
      </c>
      <c r="AY488" s="19" t="s">
        <v>137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146</v>
      </c>
      <c r="BK488" s="218">
        <f>ROUND(I488*H488,2)</f>
        <v>0</v>
      </c>
      <c r="BL488" s="19" t="s">
        <v>875</v>
      </c>
      <c r="BM488" s="217" t="s">
        <v>1856</v>
      </c>
    </row>
    <row r="489" s="2" customFormat="1">
      <c r="A489" s="40"/>
      <c r="B489" s="41"/>
      <c r="C489" s="42"/>
      <c r="D489" s="219" t="s">
        <v>148</v>
      </c>
      <c r="E489" s="42"/>
      <c r="F489" s="220" t="s">
        <v>1857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148</v>
      </c>
      <c r="AU489" s="19" t="s">
        <v>146</v>
      </c>
    </row>
    <row r="490" s="2" customFormat="1">
      <c r="A490" s="40"/>
      <c r="B490" s="41"/>
      <c r="C490" s="42"/>
      <c r="D490" s="224" t="s">
        <v>150</v>
      </c>
      <c r="E490" s="42"/>
      <c r="F490" s="225" t="s">
        <v>1858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150</v>
      </c>
      <c r="AU490" s="19" t="s">
        <v>146</v>
      </c>
    </row>
    <row r="491" s="13" customFormat="1">
      <c r="A491" s="13"/>
      <c r="B491" s="226"/>
      <c r="C491" s="227"/>
      <c r="D491" s="219" t="s">
        <v>152</v>
      </c>
      <c r="E491" s="228" t="s">
        <v>19</v>
      </c>
      <c r="F491" s="229" t="s">
        <v>1859</v>
      </c>
      <c r="G491" s="227"/>
      <c r="H491" s="230">
        <v>10</v>
      </c>
      <c r="I491" s="231"/>
      <c r="J491" s="227"/>
      <c r="K491" s="227"/>
      <c r="L491" s="232"/>
      <c r="M491" s="233"/>
      <c r="N491" s="234"/>
      <c r="O491" s="234"/>
      <c r="P491" s="234"/>
      <c r="Q491" s="234"/>
      <c r="R491" s="234"/>
      <c r="S491" s="234"/>
      <c r="T491" s="23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6" t="s">
        <v>152</v>
      </c>
      <c r="AU491" s="236" t="s">
        <v>146</v>
      </c>
      <c r="AV491" s="13" t="s">
        <v>146</v>
      </c>
      <c r="AW491" s="13" t="s">
        <v>31</v>
      </c>
      <c r="AX491" s="13" t="s">
        <v>77</v>
      </c>
      <c r="AY491" s="236" t="s">
        <v>137</v>
      </c>
    </row>
    <row r="492" s="2" customFormat="1" ht="16.5" customHeight="1">
      <c r="A492" s="40"/>
      <c r="B492" s="41"/>
      <c r="C492" s="262" t="s">
        <v>951</v>
      </c>
      <c r="D492" s="262" t="s">
        <v>522</v>
      </c>
      <c r="E492" s="263" t="s">
        <v>1860</v>
      </c>
      <c r="F492" s="264" t="s">
        <v>1861</v>
      </c>
      <c r="G492" s="265" t="s">
        <v>215</v>
      </c>
      <c r="H492" s="266">
        <v>10</v>
      </c>
      <c r="I492" s="267"/>
      <c r="J492" s="268">
        <f>ROUND(I492*H492,2)</f>
        <v>0</v>
      </c>
      <c r="K492" s="264" t="s">
        <v>144</v>
      </c>
      <c r="L492" s="269"/>
      <c r="M492" s="270" t="s">
        <v>19</v>
      </c>
      <c r="N492" s="271" t="s">
        <v>41</v>
      </c>
      <c r="O492" s="86"/>
      <c r="P492" s="215">
        <f>O492*H492</f>
        <v>0</v>
      </c>
      <c r="Q492" s="215">
        <v>0.00012999999999999999</v>
      </c>
      <c r="R492" s="215">
        <f>Q492*H492</f>
        <v>0.0012999999999999999</v>
      </c>
      <c r="S492" s="215">
        <v>0</v>
      </c>
      <c r="T492" s="216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1862</v>
      </c>
      <c r="AT492" s="217" t="s">
        <v>522</v>
      </c>
      <c r="AU492" s="217" t="s">
        <v>146</v>
      </c>
      <c r="AY492" s="19" t="s">
        <v>137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146</v>
      </c>
      <c r="BK492" s="218">
        <f>ROUND(I492*H492,2)</f>
        <v>0</v>
      </c>
      <c r="BL492" s="19" t="s">
        <v>875</v>
      </c>
      <c r="BM492" s="217" t="s">
        <v>1863</v>
      </c>
    </row>
    <row r="493" s="2" customFormat="1">
      <c r="A493" s="40"/>
      <c r="B493" s="41"/>
      <c r="C493" s="42"/>
      <c r="D493" s="219" t="s">
        <v>148</v>
      </c>
      <c r="E493" s="42"/>
      <c r="F493" s="220" t="s">
        <v>1861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148</v>
      </c>
      <c r="AU493" s="19" t="s">
        <v>146</v>
      </c>
    </row>
    <row r="494" s="2" customFormat="1" ht="16.5" customHeight="1">
      <c r="A494" s="40"/>
      <c r="B494" s="41"/>
      <c r="C494" s="262" t="s">
        <v>959</v>
      </c>
      <c r="D494" s="262" t="s">
        <v>522</v>
      </c>
      <c r="E494" s="263" t="s">
        <v>1864</v>
      </c>
      <c r="F494" s="264" t="s">
        <v>1865</v>
      </c>
      <c r="G494" s="265" t="s">
        <v>208</v>
      </c>
      <c r="H494" s="266">
        <v>3</v>
      </c>
      <c r="I494" s="267"/>
      <c r="J494" s="268">
        <f>ROUND(I494*H494,2)</f>
        <v>0</v>
      </c>
      <c r="K494" s="264" t="s">
        <v>144</v>
      </c>
      <c r="L494" s="269"/>
      <c r="M494" s="270" t="s">
        <v>19</v>
      </c>
      <c r="N494" s="271" t="s">
        <v>41</v>
      </c>
      <c r="O494" s="86"/>
      <c r="P494" s="215">
        <f>O494*H494</f>
        <v>0</v>
      </c>
      <c r="Q494" s="215">
        <v>6.9999999999999994E-05</v>
      </c>
      <c r="R494" s="215">
        <f>Q494*H494</f>
        <v>0.00020999999999999998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1862</v>
      </c>
      <c r="AT494" s="217" t="s">
        <v>522</v>
      </c>
      <c r="AU494" s="217" t="s">
        <v>146</v>
      </c>
      <c r="AY494" s="19" t="s">
        <v>137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146</v>
      </c>
      <c r="BK494" s="218">
        <f>ROUND(I494*H494,2)</f>
        <v>0</v>
      </c>
      <c r="BL494" s="19" t="s">
        <v>875</v>
      </c>
      <c r="BM494" s="217" t="s">
        <v>1866</v>
      </c>
    </row>
    <row r="495" s="2" customFormat="1">
      <c r="A495" s="40"/>
      <c r="B495" s="41"/>
      <c r="C495" s="42"/>
      <c r="D495" s="219" t="s">
        <v>148</v>
      </c>
      <c r="E495" s="42"/>
      <c r="F495" s="220" t="s">
        <v>1865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148</v>
      </c>
      <c r="AU495" s="19" t="s">
        <v>146</v>
      </c>
    </row>
    <row r="496" s="12" customFormat="1" ht="25.92" customHeight="1">
      <c r="A496" s="12"/>
      <c r="B496" s="190"/>
      <c r="C496" s="191"/>
      <c r="D496" s="192" t="s">
        <v>68</v>
      </c>
      <c r="E496" s="193" t="s">
        <v>1867</v>
      </c>
      <c r="F496" s="193" t="s">
        <v>1868</v>
      </c>
      <c r="G496" s="191"/>
      <c r="H496" s="191"/>
      <c r="I496" s="194"/>
      <c r="J496" s="195">
        <f>BK496</f>
        <v>0</v>
      </c>
      <c r="K496" s="191"/>
      <c r="L496" s="196"/>
      <c r="M496" s="197"/>
      <c r="N496" s="198"/>
      <c r="O496" s="198"/>
      <c r="P496" s="199">
        <f>SUM(P497:P508)</f>
        <v>0</v>
      </c>
      <c r="Q496" s="198"/>
      <c r="R496" s="199">
        <f>SUM(R497:R508)</f>
        <v>0</v>
      </c>
      <c r="S496" s="198"/>
      <c r="T496" s="200">
        <f>SUM(T497:T508)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01" t="s">
        <v>145</v>
      </c>
      <c r="AT496" s="202" t="s">
        <v>68</v>
      </c>
      <c r="AU496" s="202" t="s">
        <v>69</v>
      </c>
      <c r="AY496" s="201" t="s">
        <v>137</v>
      </c>
      <c r="BK496" s="203">
        <f>SUM(BK497:BK508)</f>
        <v>0</v>
      </c>
    </row>
    <row r="497" s="2" customFormat="1" ht="24.15" customHeight="1">
      <c r="A497" s="40"/>
      <c r="B497" s="41"/>
      <c r="C497" s="206" t="s">
        <v>964</v>
      </c>
      <c r="D497" s="206" t="s">
        <v>140</v>
      </c>
      <c r="E497" s="207" t="s">
        <v>1869</v>
      </c>
      <c r="F497" s="208" t="s">
        <v>1870</v>
      </c>
      <c r="G497" s="209" t="s">
        <v>215</v>
      </c>
      <c r="H497" s="210">
        <v>1</v>
      </c>
      <c r="I497" s="211"/>
      <c r="J497" s="212">
        <f>ROUND(I497*H497,2)</f>
        <v>0</v>
      </c>
      <c r="K497" s="208" t="s">
        <v>1871</v>
      </c>
      <c r="L497" s="46"/>
      <c r="M497" s="213" t="s">
        <v>19</v>
      </c>
      <c r="N497" s="214" t="s">
        <v>41</v>
      </c>
      <c r="O497" s="86"/>
      <c r="P497" s="215">
        <f>O497*H497</f>
        <v>0</v>
      </c>
      <c r="Q497" s="215">
        <v>0</v>
      </c>
      <c r="R497" s="215">
        <f>Q497*H497</f>
        <v>0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1872</v>
      </c>
      <c r="AT497" s="217" t="s">
        <v>140</v>
      </c>
      <c r="AU497" s="217" t="s">
        <v>77</v>
      </c>
      <c r="AY497" s="19" t="s">
        <v>137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146</v>
      </c>
      <c r="BK497" s="218">
        <f>ROUND(I497*H497,2)</f>
        <v>0</v>
      </c>
      <c r="BL497" s="19" t="s">
        <v>1872</v>
      </c>
      <c r="BM497" s="217" t="s">
        <v>1873</v>
      </c>
    </row>
    <row r="498" s="2" customFormat="1">
      <c r="A498" s="40"/>
      <c r="B498" s="41"/>
      <c r="C498" s="42"/>
      <c r="D498" s="219" t="s">
        <v>148</v>
      </c>
      <c r="E498" s="42"/>
      <c r="F498" s="220" t="s">
        <v>1874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148</v>
      </c>
      <c r="AU498" s="19" t="s">
        <v>77</v>
      </c>
    </row>
    <row r="499" s="2" customFormat="1" ht="16.5" customHeight="1">
      <c r="A499" s="40"/>
      <c r="B499" s="41"/>
      <c r="C499" s="206" t="s">
        <v>970</v>
      </c>
      <c r="D499" s="206" t="s">
        <v>140</v>
      </c>
      <c r="E499" s="207" t="s">
        <v>1875</v>
      </c>
      <c r="F499" s="208" t="s">
        <v>1876</v>
      </c>
      <c r="G499" s="209" t="s">
        <v>215</v>
      </c>
      <c r="H499" s="210">
        <v>1</v>
      </c>
      <c r="I499" s="211"/>
      <c r="J499" s="212">
        <f>ROUND(I499*H499,2)</f>
        <v>0</v>
      </c>
      <c r="K499" s="208" t="s">
        <v>1871</v>
      </c>
      <c r="L499" s="46"/>
      <c r="M499" s="213" t="s">
        <v>19</v>
      </c>
      <c r="N499" s="214" t="s">
        <v>41</v>
      </c>
      <c r="O499" s="86"/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1872</v>
      </c>
      <c r="AT499" s="217" t="s">
        <v>140</v>
      </c>
      <c r="AU499" s="217" t="s">
        <v>77</v>
      </c>
      <c r="AY499" s="19" t="s">
        <v>137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146</v>
      </c>
      <c r="BK499" s="218">
        <f>ROUND(I499*H499,2)</f>
        <v>0</v>
      </c>
      <c r="BL499" s="19" t="s">
        <v>1872</v>
      </c>
      <c r="BM499" s="217" t="s">
        <v>1877</v>
      </c>
    </row>
    <row r="500" s="2" customFormat="1">
      <c r="A500" s="40"/>
      <c r="B500" s="41"/>
      <c r="C500" s="42"/>
      <c r="D500" s="219" t="s">
        <v>148</v>
      </c>
      <c r="E500" s="42"/>
      <c r="F500" s="220" t="s">
        <v>1878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148</v>
      </c>
      <c r="AU500" s="19" t="s">
        <v>77</v>
      </c>
    </row>
    <row r="501" s="2" customFormat="1" ht="16.5" customHeight="1">
      <c r="A501" s="40"/>
      <c r="B501" s="41"/>
      <c r="C501" s="206" t="s">
        <v>975</v>
      </c>
      <c r="D501" s="206" t="s">
        <v>140</v>
      </c>
      <c r="E501" s="207" t="s">
        <v>1879</v>
      </c>
      <c r="F501" s="208" t="s">
        <v>1880</v>
      </c>
      <c r="G501" s="209" t="s">
        <v>215</v>
      </c>
      <c r="H501" s="210">
        <v>1</v>
      </c>
      <c r="I501" s="211"/>
      <c r="J501" s="212">
        <f>ROUND(I501*H501,2)</f>
        <v>0</v>
      </c>
      <c r="K501" s="208" t="s">
        <v>1871</v>
      </c>
      <c r="L501" s="46"/>
      <c r="M501" s="213" t="s">
        <v>19</v>
      </c>
      <c r="N501" s="214" t="s">
        <v>41</v>
      </c>
      <c r="O501" s="86"/>
      <c r="P501" s="215">
        <f>O501*H501</f>
        <v>0</v>
      </c>
      <c r="Q501" s="215">
        <v>0</v>
      </c>
      <c r="R501" s="215">
        <f>Q501*H501</f>
        <v>0</v>
      </c>
      <c r="S501" s="215">
        <v>0</v>
      </c>
      <c r="T501" s="216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7" t="s">
        <v>1872</v>
      </c>
      <c r="AT501" s="217" t="s">
        <v>140</v>
      </c>
      <c r="AU501" s="217" t="s">
        <v>77</v>
      </c>
      <c r="AY501" s="19" t="s">
        <v>137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19" t="s">
        <v>146</v>
      </c>
      <c r="BK501" s="218">
        <f>ROUND(I501*H501,2)</f>
        <v>0</v>
      </c>
      <c r="BL501" s="19" t="s">
        <v>1872</v>
      </c>
      <c r="BM501" s="217" t="s">
        <v>1881</v>
      </c>
    </row>
    <row r="502" s="2" customFormat="1">
      <c r="A502" s="40"/>
      <c r="B502" s="41"/>
      <c r="C502" s="42"/>
      <c r="D502" s="219" t="s">
        <v>148</v>
      </c>
      <c r="E502" s="42"/>
      <c r="F502" s="220" t="s">
        <v>1882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148</v>
      </c>
      <c r="AU502" s="19" t="s">
        <v>77</v>
      </c>
    </row>
    <row r="503" s="2" customFormat="1" ht="16.5" customHeight="1">
      <c r="A503" s="40"/>
      <c r="B503" s="41"/>
      <c r="C503" s="206" t="s">
        <v>983</v>
      </c>
      <c r="D503" s="206" t="s">
        <v>140</v>
      </c>
      <c r="E503" s="207" t="s">
        <v>1883</v>
      </c>
      <c r="F503" s="208" t="s">
        <v>1884</v>
      </c>
      <c r="G503" s="209" t="s">
        <v>1885</v>
      </c>
      <c r="H503" s="210">
        <v>4</v>
      </c>
      <c r="I503" s="211"/>
      <c r="J503" s="212">
        <f>ROUND(I503*H503,2)</f>
        <v>0</v>
      </c>
      <c r="K503" s="208" t="s">
        <v>1871</v>
      </c>
      <c r="L503" s="46"/>
      <c r="M503" s="213" t="s">
        <v>19</v>
      </c>
      <c r="N503" s="214" t="s">
        <v>41</v>
      </c>
      <c r="O503" s="86"/>
      <c r="P503" s="215">
        <f>O503*H503</f>
        <v>0</v>
      </c>
      <c r="Q503" s="215">
        <v>0</v>
      </c>
      <c r="R503" s="215">
        <f>Q503*H503</f>
        <v>0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1872</v>
      </c>
      <c r="AT503" s="217" t="s">
        <v>140</v>
      </c>
      <c r="AU503" s="217" t="s">
        <v>77</v>
      </c>
      <c r="AY503" s="19" t="s">
        <v>137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146</v>
      </c>
      <c r="BK503" s="218">
        <f>ROUND(I503*H503,2)</f>
        <v>0</v>
      </c>
      <c r="BL503" s="19" t="s">
        <v>1872</v>
      </c>
      <c r="BM503" s="217" t="s">
        <v>1886</v>
      </c>
    </row>
    <row r="504" s="2" customFormat="1">
      <c r="A504" s="40"/>
      <c r="B504" s="41"/>
      <c r="C504" s="42"/>
      <c r="D504" s="219" t="s">
        <v>148</v>
      </c>
      <c r="E504" s="42"/>
      <c r="F504" s="220" t="s">
        <v>1887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148</v>
      </c>
      <c r="AU504" s="19" t="s">
        <v>77</v>
      </c>
    </row>
    <row r="505" s="2" customFormat="1" ht="16.5" customHeight="1">
      <c r="A505" s="40"/>
      <c r="B505" s="41"/>
      <c r="C505" s="206" t="s">
        <v>990</v>
      </c>
      <c r="D505" s="206" t="s">
        <v>140</v>
      </c>
      <c r="E505" s="207" t="s">
        <v>1888</v>
      </c>
      <c r="F505" s="208" t="s">
        <v>1889</v>
      </c>
      <c r="G505" s="209" t="s">
        <v>1885</v>
      </c>
      <c r="H505" s="210">
        <v>2</v>
      </c>
      <c r="I505" s="211"/>
      <c r="J505" s="212">
        <f>ROUND(I505*H505,2)</f>
        <v>0</v>
      </c>
      <c r="K505" s="208" t="s">
        <v>1871</v>
      </c>
      <c r="L505" s="46"/>
      <c r="M505" s="213" t="s">
        <v>19</v>
      </c>
      <c r="N505" s="214" t="s">
        <v>41</v>
      </c>
      <c r="O505" s="86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1872</v>
      </c>
      <c r="AT505" s="217" t="s">
        <v>140</v>
      </c>
      <c r="AU505" s="217" t="s">
        <v>77</v>
      </c>
      <c r="AY505" s="19" t="s">
        <v>137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146</v>
      </c>
      <c r="BK505" s="218">
        <f>ROUND(I505*H505,2)</f>
        <v>0</v>
      </c>
      <c r="BL505" s="19" t="s">
        <v>1872</v>
      </c>
      <c r="BM505" s="217" t="s">
        <v>1890</v>
      </c>
    </row>
    <row r="506" s="2" customFormat="1">
      <c r="A506" s="40"/>
      <c r="B506" s="41"/>
      <c r="C506" s="42"/>
      <c r="D506" s="219" t="s">
        <v>148</v>
      </c>
      <c r="E506" s="42"/>
      <c r="F506" s="220" t="s">
        <v>1891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148</v>
      </c>
      <c r="AU506" s="19" t="s">
        <v>77</v>
      </c>
    </row>
    <row r="507" s="2" customFormat="1" ht="16.5" customHeight="1">
      <c r="A507" s="40"/>
      <c r="B507" s="41"/>
      <c r="C507" s="206" t="s">
        <v>997</v>
      </c>
      <c r="D507" s="206" t="s">
        <v>140</v>
      </c>
      <c r="E507" s="207" t="s">
        <v>1892</v>
      </c>
      <c r="F507" s="208" t="s">
        <v>1893</v>
      </c>
      <c r="G507" s="209" t="s">
        <v>1885</v>
      </c>
      <c r="H507" s="210">
        <v>4</v>
      </c>
      <c r="I507" s="211"/>
      <c r="J507" s="212">
        <f>ROUND(I507*H507,2)</f>
        <v>0</v>
      </c>
      <c r="K507" s="208" t="s">
        <v>1871</v>
      </c>
      <c r="L507" s="46"/>
      <c r="M507" s="213" t="s">
        <v>19</v>
      </c>
      <c r="N507" s="214" t="s">
        <v>41</v>
      </c>
      <c r="O507" s="86"/>
      <c r="P507" s="215">
        <f>O507*H507</f>
        <v>0</v>
      </c>
      <c r="Q507" s="215">
        <v>0</v>
      </c>
      <c r="R507" s="215">
        <f>Q507*H507</f>
        <v>0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1872</v>
      </c>
      <c r="AT507" s="217" t="s">
        <v>140</v>
      </c>
      <c r="AU507" s="217" t="s">
        <v>77</v>
      </c>
      <c r="AY507" s="19" t="s">
        <v>137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146</v>
      </c>
      <c r="BK507" s="218">
        <f>ROUND(I507*H507,2)</f>
        <v>0</v>
      </c>
      <c r="BL507" s="19" t="s">
        <v>1872</v>
      </c>
      <c r="BM507" s="217" t="s">
        <v>1894</v>
      </c>
    </row>
    <row r="508" s="2" customFormat="1">
      <c r="A508" s="40"/>
      <c r="B508" s="41"/>
      <c r="C508" s="42"/>
      <c r="D508" s="219" t="s">
        <v>148</v>
      </c>
      <c r="E508" s="42"/>
      <c r="F508" s="220" t="s">
        <v>1895</v>
      </c>
      <c r="G508" s="42"/>
      <c r="H508" s="42"/>
      <c r="I508" s="221"/>
      <c r="J508" s="42"/>
      <c r="K508" s="42"/>
      <c r="L508" s="46"/>
      <c r="M508" s="258"/>
      <c r="N508" s="259"/>
      <c r="O508" s="260"/>
      <c r="P508" s="260"/>
      <c r="Q508" s="260"/>
      <c r="R508" s="260"/>
      <c r="S508" s="260"/>
      <c r="T508" s="261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148</v>
      </c>
      <c r="AU508" s="19" t="s">
        <v>77</v>
      </c>
    </row>
    <row r="509" s="2" customFormat="1" ht="6.96" customHeight="1">
      <c r="A509" s="40"/>
      <c r="B509" s="61"/>
      <c r="C509" s="62"/>
      <c r="D509" s="62"/>
      <c r="E509" s="62"/>
      <c r="F509" s="62"/>
      <c r="G509" s="62"/>
      <c r="H509" s="62"/>
      <c r="I509" s="62"/>
      <c r="J509" s="62"/>
      <c r="K509" s="62"/>
      <c r="L509" s="46"/>
      <c r="M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</row>
  </sheetData>
  <sheetProtection sheet="1" autoFilter="0" formatColumns="0" formatRows="0" objects="1" scenarios="1" spinCount="100000" saltValue="fybYtKdKjY9GdmB/la9LjTIV0ut/d64Pvh3bZ6HvicXJVvBl9GnKsinyxYotFvFs2DiGzbPy+XWP+q1EYC64pA==" hashValue="83wq2qNlv0zF73JLXh5v5Ruw9/fCPQ1v7vgzDSfl6ayJsq65CioyTSVt5bEvZpPWByWXjKF2qyQAPQVag0ajgQ==" algorithmName="SHA-512" password="CC35"/>
  <autoFilter ref="C87:K50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611315111"/>
    <hyperlink ref="F110" r:id="rId2" display="https://podminky.urs.cz/item/CS_URS_2024_01/612135101"/>
    <hyperlink ref="F127" r:id="rId3" display="https://podminky.urs.cz/item/CS_URS_2024_01/612315101"/>
    <hyperlink ref="F145" r:id="rId4" display="https://podminky.urs.cz/item/CS_URS_2024_01/998018001"/>
    <hyperlink ref="F150" r:id="rId5" display="https://podminky.urs.cz/item/CS_URS_2024_01/741110041"/>
    <hyperlink ref="F164" r:id="rId6" display="https://podminky.urs.cz/item/CS_URS_2024_01/741110511"/>
    <hyperlink ref="F174" r:id="rId7" display="https://podminky.urs.cz/item/CS_URS_2024_01/741112001"/>
    <hyperlink ref="F187" r:id="rId8" display="https://podminky.urs.cz/item/CS_URS_2024_01/741112021"/>
    <hyperlink ref="F204" r:id="rId9" display="https://podminky.urs.cz/item/CS_URS_2024_01/741120003"/>
    <hyperlink ref="F211" r:id="rId10" display="https://podminky.urs.cz/item/CS_URS_2024_01/741120101"/>
    <hyperlink ref="F218" r:id="rId11" display="https://podminky.urs.cz/item/CS_URS_2024_01/741122102"/>
    <hyperlink ref="F272" r:id="rId12" display="https://podminky.urs.cz/item/CS_URS_2024_01/741122132"/>
    <hyperlink ref="F279" r:id="rId13" display="https://podminky.urs.cz/item/CS_URS_2024_01/741122133"/>
    <hyperlink ref="F288" r:id="rId14" display="https://podminky.urs.cz/item/CS_URS_2024_01/741122134"/>
    <hyperlink ref="F295" r:id="rId15" display="https://podminky.urs.cz/item/CS_URS_2024_01/741122142"/>
    <hyperlink ref="F311" r:id="rId16" display="https://podminky.urs.cz/item/CS_URS_2024_01/741130001"/>
    <hyperlink ref="F317" r:id="rId17" display="https://podminky.urs.cz/item/CS_URS_2024_01/741130003"/>
    <hyperlink ref="F321" r:id="rId18" display="https://podminky.urs.cz/item/CS_URS_2024_01/741130004"/>
    <hyperlink ref="F325" r:id="rId19" display="https://podminky.urs.cz/item/CS_URS_2024_01/741130005"/>
    <hyperlink ref="F329" r:id="rId20" display="https://podminky.urs.cz/item/CS_URS_2024_01/741130006"/>
    <hyperlink ref="F333" r:id="rId21" display="https://podminky.urs.cz/item/CS_URS_2024_01/741210101"/>
    <hyperlink ref="F345" r:id="rId22" display="https://podminky.urs.cz/item/CS_URS_2024_01/741213843"/>
    <hyperlink ref="F348" r:id="rId23" display="https://podminky.urs.cz/item/CS_URS_2024_01/741310001"/>
    <hyperlink ref="F360" r:id="rId24" display="https://podminky.urs.cz/item/CS_URS_2024_01/741310003"/>
    <hyperlink ref="F372" r:id="rId25" display="https://podminky.urs.cz/item/CS_URS_2024_01/741310031"/>
    <hyperlink ref="F378" r:id="rId26" display="https://podminky.urs.cz/item/CS_URS_2024_01/741313001"/>
    <hyperlink ref="F390" r:id="rId27" display="https://podminky.urs.cz/item/CS_URS_2024_01/741313004"/>
    <hyperlink ref="F396" r:id="rId28" display="https://podminky.urs.cz/item/CS_URS_2024_01/741315823"/>
    <hyperlink ref="F399" r:id="rId29" display="https://podminky.urs.cz/item/CS_URS_2024_01/741315825"/>
    <hyperlink ref="F402" r:id="rId30" display="https://podminky.urs.cz/item/CS_URS_2024_01/741320002"/>
    <hyperlink ref="F408" r:id="rId31" display="https://podminky.urs.cz/item/CS_URS_2024_01/741320105"/>
    <hyperlink ref="F425" r:id="rId32" display="https://podminky.urs.cz/item/CS_URS_2024_01/741320165"/>
    <hyperlink ref="F443" r:id="rId33" display="https://podminky.urs.cz/item/CS_URS_2024_01/741320175"/>
    <hyperlink ref="F449" r:id="rId34" display="https://podminky.urs.cz/item/CS_URS_2024_01/741321043"/>
    <hyperlink ref="F455" r:id="rId35" display="https://podminky.urs.cz/item/CS_URS_2024_01/741331033"/>
    <hyperlink ref="F458" r:id="rId36" display="https://podminky.urs.cz/item/CS_URS_2024_01/741331051"/>
    <hyperlink ref="F461" r:id="rId37" display="https://podminky.urs.cz/item/CS_URS_2024_01/741372062"/>
    <hyperlink ref="F478" r:id="rId38" display="https://podminky.urs.cz/item/CS_URS_2024_01/998741121"/>
    <hyperlink ref="F483" r:id="rId39" display="https://podminky.urs.cz/item/CS_URS_2024_01/210160031"/>
    <hyperlink ref="F486" r:id="rId40" display="https://podminky.urs.cz/item/CS_URS_2024_01/210160682"/>
    <hyperlink ref="F490" r:id="rId41" display="https://podminky.urs.cz/item/CS_URS_2024_01/22011174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103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bytu budovy Salavice č.p. 47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1896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29. 4. 2024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ROUND((SUM(BE83:BE132)),  2)</f>
        <v>0</v>
      </c>
      <c r="G33" s="40"/>
      <c r="H33" s="40"/>
      <c r="I33" s="150">
        <v>0.20999999999999999</v>
      </c>
      <c r="J33" s="149">
        <f>ROUND(((SUM(BE83:BE132))*I33),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ROUND((SUM(BF83:BF132)),  2)</f>
        <v>0</v>
      </c>
      <c r="G34" s="40"/>
      <c r="H34" s="40"/>
      <c r="I34" s="150">
        <v>0.12</v>
      </c>
      <c r="J34" s="149">
        <f>ROUND(((SUM(BF83:BF132))*I34),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ROUND((SUM(BG83:BG132)),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ROUND((SUM(BH83:BH132)),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ROUND((SUM(BI83:BI132)),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bytu budovy Salavice č.p. 47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501 - vybavení bytu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29. 4. 2024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116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1897</v>
      </c>
      <c r="E62" s="176"/>
      <c r="F62" s="176"/>
      <c r="G62" s="176"/>
      <c r="H62" s="176"/>
      <c r="I62" s="176"/>
      <c r="J62" s="177">
        <f>J113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1898</v>
      </c>
      <c r="E63" s="170"/>
      <c r="F63" s="170"/>
      <c r="G63" s="170"/>
      <c r="H63" s="170"/>
      <c r="I63" s="170"/>
      <c r="J63" s="171">
        <f>J122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122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Oprava bytu budovy Salavice č.p. 47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501 - vybavení bytu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29. 4. 2024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30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28</v>
      </c>
      <c r="D80" s="42"/>
      <c r="E80" s="42"/>
      <c r="F80" s="29" t="str">
        <f>IF(E18="","",E18)</f>
        <v>Vyplň údaj</v>
      </c>
      <c r="G80" s="42"/>
      <c r="H80" s="42"/>
      <c r="I80" s="34" t="s">
        <v>32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123</v>
      </c>
      <c r="D82" s="182" t="s">
        <v>54</v>
      </c>
      <c r="E82" s="182" t="s">
        <v>50</v>
      </c>
      <c r="F82" s="182" t="s">
        <v>51</v>
      </c>
      <c r="G82" s="182" t="s">
        <v>124</v>
      </c>
      <c r="H82" s="182" t="s">
        <v>125</v>
      </c>
      <c r="I82" s="182" t="s">
        <v>126</v>
      </c>
      <c r="J82" s="182" t="s">
        <v>108</v>
      </c>
      <c r="K82" s="183" t="s">
        <v>127</v>
      </c>
      <c r="L82" s="184"/>
      <c r="M82" s="94" t="s">
        <v>19</v>
      </c>
      <c r="N82" s="95" t="s">
        <v>39</v>
      </c>
      <c r="O82" s="95" t="s">
        <v>128</v>
      </c>
      <c r="P82" s="95" t="s">
        <v>129</v>
      </c>
      <c r="Q82" s="95" t="s">
        <v>130</v>
      </c>
      <c r="R82" s="95" t="s">
        <v>131</v>
      </c>
      <c r="S82" s="95" t="s">
        <v>132</v>
      </c>
      <c r="T82" s="96" t="s">
        <v>133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134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P84+P122</f>
        <v>0</v>
      </c>
      <c r="Q83" s="98"/>
      <c r="R83" s="187">
        <f>R84+R122</f>
        <v>0.22059000000000001</v>
      </c>
      <c r="S83" s="98"/>
      <c r="T83" s="188">
        <f>T84+T122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68</v>
      </c>
      <c r="AU83" s="19" t="s">
        <v>109</v>
      </c>
      <c r="BK83" s="189">
        <f>BK84+BK122</f>
        <v>0</v>
      </c>
    </row>
    <row r="84" s="12" customFormat="1" ht="25.92" customHeight="1">
      <c r="A84" s="12"/>
      <c r="B84" s="190"/>
      <c r="C84" s="191"/>
      <c r="D84" s="192" t="s">
        <v>68</v>
      </c>
      <c r="E84" s="193" t="s">
        <v>382</v>
      </c>
      <c r="F84" s="193" t="s">
        <v>383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P85+P113</f>
        <v>0</v>
      </c>
      <c r="Q84" s="198"/>
      <c r="R84" s="199">
        <f>R85+R113</f>
        <v>0.16599</v>
      </c>
      <c r="S84" s="198"/>
      <c r="T84" s="200">
        <f>T85+T113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146</v>
      </c>
      <c r="AT84" s="202" t="s">
        <v>68</v>
      </c>
      <c r="AU84" s="202" t="s">
        <v>69</v>
      </c>
      <c r="AY84" s="201" t="s">
        <v>137</v>
      </c>
      <c r="BK84" s="203">
        <f>BK85+BK113</f>
        <v>0</v>
      </c>
    </row>
    <row r="85" s="12" customFormat="1" ht="22.8" customHeight="1">
      <c r="A85" s="12"/>
      <c r="B85" s="190"/>
      <c r="C85" s="191"/>
      <c r="D85" s="192" t="s">
        <v>68</v>
      </c>
      <c r="E85" s="204" t="s">
        <v>398</v>
      </c>
      <c r="F85" s="204" t="s">
        <v>399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SUM(P86:P112)</f>
        <v>0</v>
      </c>
      <c r="Q85" s="198"/>
      <c r="R85" s="199">
        <f>SUM(R86:R112)</f>
        <v>0.12465999999999999</v>
      </c>
      <c r="S85" s="198"/>
      <c r="T85" s="200">
        <f>SUM(T86:T112)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146</v>
      </c>
      <c r="AT85" s="202" t="s">
        <v>68</v>
      </c>
      <c r="AU85" s="202" t="s">
        <v>77</v>
      </c>
      <c r="AY85" s="201" t="s">
        <v>137</v>
      </c>
      <c r="BK85" s="203">
        <f>SUM(BK86:BK112)</f>
        <v>0</v>
      </c>
    </row>
    <row r="86" s="2" customFormat="1" ht="16.5" customHeight="1">
      <c r="A86" s="40"/>
      <c r="B86" s="41"/>
      <c r="C86" s="206" t="s">
        <v>77</v>
      </c>
      <c r="D86" s="206" t="s">
        <v>140</v>
      </c>
      <c r="E86" s="207" t="s">
        <v>1899</v>
      </c>
      <c r="F86" s="208" t="s">
        <v>1900</v>
      </c>
      <c r="G86" s="209" t="s">
        <v>403</v>
      </c>
      <c r="H86" s="210">
        <v>1</v>
      </c>
      <c r="I86" s="211"/>
      <c r="J86" s="212">
        <f>ROUND(I86*H86,2)</f>
        <v>0</v>
      </c>
      <c r="K86" s="208" t="s">
        <v>144</v>
      </c>
      <c r="L86" s="46"/>
      <c r="M86" s="213" t="s">
        <v>19</v>
      </c>
      <c r="N86" s="214" t="s">
        <v>41</v>
      </c>
      <c r="O86" s="86"/>
      <c r="P86" s="215">
        <f>O86*H86</f>
        <v>0</v>
      </c>
      <c r="Q86" s="215">
        <v>0.014760000000000001</v>
      </c>
      <c r="R86" s="215">
        <f>Q86*H86</f>
        <v>0.014760000000000001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269</v>
      </c>
      <c r="AT86" s="217" t="s">
        <v>140</v>
      </c>
      <c r="AU86" s="217" t="s">
        <v>146</v>
      </c>
      <c r="AY86" s="19" t="s">
        <v>137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146</v>
      </c>
      <c r="BK86" s="218">
        <f>ROUND(I86*H86,2)</f>
        <v>0</v>
      </c>
      <c r="BL86" s="19" t="s">
        <v>269</v>
      </c>
      <c r="BM86" s="217" t="s">
        <v>1901</v>
      </c>
    </row>
    <row r="87" s="2" customFormat="1">
      <c r="A87" s="40"/>
      <c r="B87" s="41"/>
      <c r="C87" s="42"/>
      <c r="D87" s="219" t="s">
        <v>148</v>
      </c>
      <c r="E87" s="42"/>
      <c r="F87" s="220" t="s">
        <v>1902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148</v>
      </c>
      <c r="AU87" s="19" t="s">
        <v>146</v>
      </c>
    </row>
    <row r="88" s="2" customFormat="1">
      <c r="A88" s="40"/>
      <c r="B88" s="41"/>
      <c r="C88" s="42"/>
      <c r="D88" s="224" t="s">
        <v>150</v>
      </c>
      <c r="E88" s="42"/>
      <c r="F88" s="225" t="s">
        <v>1903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150</v>
      </c>
      <c r="AU88" s="19" t="s">
        <v>146</v>
      </c>
    </row>
    <row r="89" s="2" customFormat="1" ht="16.5" customHeight="1">
      <c r="A89" s="40"/>
      <c r="B89" s="41"/>
      <c r="C89" s="206" t="s">
        <v>146</v>
      </c>
      <c r="D89" s="206" t="s">
        <v>140</v>
      </c>
      <c r="E89" s="207" t="s">
        <v>1904</v>
      </c>
      <c r="F89" s="208" t="s">
        <v>1905</v>
      </c>
      <c r="G89" s="209" t="s">
        <v>403</v>
      </c>
      <c r="H89" s="210">
        <v>1</v>
      </c>
      <c r="I89" s="211"/>
      <c r="J89" s="212">
        <f>ROUND(I89*H89,2)</f>
        <v>0</v>
      </c>
      <c r="K89" s="208" t="s">
        <v>144</v>
      </c>
      <c r="L89" s="46"/>
      <c r="M89" s="213" t="s">
        <v>19</v>
      </c>
      <c r="N89" s="214" t="s">
        <v>41</v>
      </c>
      <c r="O89" s="86"/>
      <c r="P89" s="215">
        <f>O89*H89</f>
        <v>0</v>
      </c>
      <c r="Q89" s="215">
        <v>0.014970000000000001</v>
      </c>
      <c r="R89" s="215">
        <f>Q89*H89</f>
        <v>0.014970000000000001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269</v>
      </c>
      <c r="AT89" s="217" t="s">
        <v>140</v>
      </c>
      <c r="AU89" s="217" t="s">
        <v>146</v>
      </c>
      <c r="AY89" s="19" t="s">
        <v>137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146</v>
      </c>
      <c r="BK89" s="218">
        <f>ROUND(I89*H89,2)</f>
        <v>0</v>
      </c>
      <c r="BL89" s="19" t="s">
        <v>269</v>
      </c>
      <c r="BM89" s="217" t="s">
        <v>1906</v>
      </c>
    </row>
    <row r="90" s="2" customFormat="1">
      <c r="A90" s="40"/>
      <c r="B90" s="41"/>
      <c r="C90" s="42"/>
      <c r="D90" s="219" t="s">
        <v>148</v>
      </c>
      <c r="E90" s="42"/>
      <c r="F90" s="220" t="s">
        <v>1907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148</v>
      </c>
      <c r="AU90" s="19" t="s">
        <v>146</v>
      </c>
    </row>
    <row r="91" s="2" customFormat="1">
      <c r="A91" s="40"/>
      <c r="B91" s="41"/>
      <c r="C91" s="42"/>
      <c r="D91" s="224" t="s">
        <v>150</v>
      </c>
      <c r="E91" s="42"/>
      <c r="F91" s="225" t="s">
        <v>1908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150</v>
      </c>
      <c r="AU91" s="19" t="s">
        <v>146</v>
      </c>
    </row>
    <row r="92" s="2" customFormat="1" ht="16.5" customHeight="1">
      <c r="A92" s="40"/>
      <c r="B92" s="41"/>
      <c r="C92" s="206" t="s">
        <v>161</v>
      </c>
      <c r="D92" s="206" t="s">
        <v>140</v>
      </c>
      <c r="E92" s="207" t="s">
        <v>1909</v>
      </c>
      <c r="F92" s="208" t="s">
        <v>1910</v>
      </c>
      <c r="G92" s="209" t="s">
        <v>403</v>
      </c>
      <c r="H92" s="210">
        <v>1</v>
      </c>
      <c r="I92" s="211"/>
      <c r="J92" s="212">
        <f>ROUND(I92*H92,2)</f>
        <v>0</v>
      </c>
      <c r="K92" s="208" t="s">
        <v>144</v>
      </c>
      <c r="L92" s="46"/>
      <c r="M92" s="213" t="s">
        <v>19</v>
      </c>
      <c r="N92" s="214" t="s">
        <v>41</v>
      </c>
      <c r="O92" s="86"/>
      <c r="P92" s="215">
        <f>O92*H92</f>
        <v>0</v>
      </c>
      <c r="Q92" s="215">
        <v>0.01452</v>
      </c>
      <c r="R92" s="215">
        <f>Q92*H92</f>
        <v>0.01452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269</v>
      </c>
      <c r="AT92" s="217" t="s">
        <v>140</v>
      </c>
      <c r="AU92" s="217" t="s">
        <v>146</v>
      </c>
      <c r="AY92" s="19" t="s">
        <v>137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146</v>
      </c>
      <c r="BK92" s="218">
        <f>ROUND(I92*H92,2)</f>
        <v>0</v>
      </c>
      <c r="BL92" s="19" t="s">
        <v>269</v>
      </c>
      <c r="BM92" s="217" t="s">
        <v>1911</v>
      </c>
    </row>
    <row r="93" s="2" customFormat="1">
      <c r="A93" s="40"/>
      <c r="B93" s="41"/>
      <c r="C93" s="42"/>
      <c r="D93" s="219" t="s">
        <v>148</v>
      </c>
      <c r="E93" s="42"/>
      <c r="F93" s="220" t="s">
        <v>1912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148</v>
      </c>
      <c r="AU93" s="19" t="s">
        <v>146</v>
      </c>
    </row>
    <row r="94" s="2" customFormat="1">
      <c r="A94" s="40"/>
      <c r="B94" s="41"/>
      <c r="C94" s="42"/>
      <c r="D94" s="224" t="s">
        <v>150</v>
      </c>
      <c r="E94" s="42"/>
      <c r="F94" s="225" t="s">
        <v>1913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150</v>
      </c>
      <c r="AU94" s="19" t="s">
        <v>146</v>
      </c>
    </row>
    <row r="95" s="2" customFormat="1" ht="21.75" customHeight="1">
      <c r="A95" s="40"/>
      <c r="B95" s="41"/>
      <c r="C95" s="206" t="s">
        <v>145</v>
      </c>
      <c r="D95" s="206" t="s">
        <v>140</v>
      </c>
      <c r="E95" s="207" t="s">
        <v>1914</v>
      </c>
      <c r="F95" s="208" t="s">
        <v>1915</v>
      </c>
      <c r="G95" s="209" t="s">
        <v>403</v>
      </c>
      <c r="H95" s="210">
        <v>1</v>
      </c>
      <c r="I95" s="211"/>
      <c r="J95" s="212">
        <f>ROUND(I95*H95,2)</f>
        <v>0</v>
      </c>
      <c r="K95" s="208" t="s">
        <v>144</v>
      </c>
      <c r="L95" s="46"/>
      <c r="M95" s="213" t="s">
        <v>19</v>
      </c>
      <c r="N95" s="214" t="s">
        <v>41</v>
      </c>
      <c r="O95" s="86"/>
      <c r="P95" s="215">
        <f>O95*H95</f>
        <v>0</v>
      </c>
      <c r="Q95" s="215">
        <v>0.019369999999999998</v>
      </c>
      <c r="R95" s="215">
        <f>Q95*H95</f>
        <v>0.019369999999999998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269</v>
      </c>
      <c r="AT95" s="217" t="s">
        <v>140</v>
      </c>
      <c r="AU95" s="217" t="s">
        <v>146</v>
      </c>
      <c r="AY95" s="19" t="s">
        <v>137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146</v>
      </c>
      <c r="BK95" s="218">
        <f>ROUND(I95*H95,2)</f>
        <v>0</v>
      </c>
      <c r="BL95" s="19" t="s">
        <v>269</v>
      </c>
      <c r="BM95" s="217" t="s">
        <v>1916</v>
      </c>
    </row>
    <row r="96" s="2" customFormat="1">
      <c r="A96" s="40"/>
      <c r="B96" s="41"/>
      <c r="C96" s="42"/>
      <c r="D96" s="219" t="s">
        <v>148</v>
      </c>
      <c r="E96" s="42"/>
      <c r="F96" s="220" t="s">
        <v>1917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148</v>
      </c>
      <c r="AU96" s="19" t="s">
        <v>146</v>
      </c>
    </row>
    <row r="97" s="2" customFormat="1">
      <c r="A97" s="40"/>
      <c r="B97" s="41"/>
      <c r="C97" s="42"/>
      <c r="D97" s="224" t="s">
        <v>150</v>
      </c>
      <c r="E97" s="42"/>
      <c r="F97" s="225" t="s">
        <v>1918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146</v>
      </c>
    </row>
    <row r="98" s="2" customFormat="1" ht="16.5" customHeight="1">
      <c r="A98" s="40"/>
      <c r="B98" s="41"/>
      <c r="C98" s="206" t="s">
        <v>174</v>
      </c>
      <c r="D98" s="206" t="s">
        <v>140</v>
      </c>
      <c r="E98" s="207" t="s">
        <v>1919</v>
      </c>
      <c r="F98" s="208" t="s">
        <v>1920</v>
      </c>
      <c r="G98" s="209" t="s">
        <v>403</v>
      </c>
      <c r="H98" s="210">
        <v>1</v>
      </c>
      <c r="I98" s="211"/>
      <c r="J98" s="212">
        <f>ROUND(I98*H98,2)</f>
        <v>0</v>
      </c>
      <c r="K98" s="208" t="s">
        <v>144</v>
      </c>
      <c r="L98" s="46"/>
      <c r="M98" s="213" t="s">
        <v>19</v>
      </c>
      <c r="N98" s="214" t="s">
        <v>41</v>
      </c>
      <c r="O98" s="86"/>
      <c r="P98" s="215">
        <f>O98*H98</f>
        <v>0</v>
      </c>
      <c r="Q98" s="215">
        <v>0.05534</v>
      </c>
      <c r="R98" s="215">
        <f>Q98*H98</f>
        <v>0.05534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269</v>
      </c>
      <c r="AT98" s="217" t="s">
        <v>140</v>
      </c>
      <c r="AU98" s="217" t="s">
        <v>146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146</v>
      </c>
      <c r="BK98" s="218">
        <f>ROUND(I98*H98,2)</f>
        <v>0</v>
      </c>
      <c r="BL98" s="19" t="s">
        <v>269</v>
      </c>
      <c r="BM98" s="217" t="s">
        <v>1921</v>
      </c>
    </row>
    <row r="99" s="2" customFormat="1">
      <c r="A99" s="40"/>
      <c r="B99" s="41"/>
      <c r="C99" s="42"/>
      <c r="D99" s="219" t="s">
        <v>148</v>
      </c>
      <c r="E99" s="42"/>
      <c r="F99" s="220" t="s">
        <v>1922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148</v>
      </c>
      <c r="AU99" s="19" t="s">
        <v>146</v>
      </c>
    </row>
    <row r="100" s="2" customFormat="1">
      <c r="A100" s="40"/>
      <c r="B100" s="41"/>
      <c r="C100" s="42"/>
      <c r="D100" s="224" t="s">
        <v>150</v>
      </c>
      <c r="E100" s="42"/>
      <c r="F100" s="225" t="s">
        <v>1923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146</v>
      </c>
    </row>
    <row r="101" s="2" customFormat="1" ht="16.5" customHeight="1">
      <c r="A101" s="40"/>
      <c r="B101" s="41"/>
      <c r="C101" s="206" t="s">
        <v>191</v>
      </c>
      <c r="D101" s="206" t="s">
        <v>140</v>
      </c>
      <c r="E101" s="207" t="s">
        <v>1924</v>
      </c>
      <c r="F101" s="208" t="s">
        <v>1925</v>
      </c>
      <c r="G101" s="209" t="s">
        <v>403</v>
      </c>
      <c r="H101" s="210">
        <v>1</v>
      </c>
      <c r="I101" s="211"/>
      <c r="J101" s="212">
        <f>ROUND(I101*H101,2)</f>
        <v>0</v>
      </c>
      <c r="K101" s="208" t="s">
        <v>144</v>
      </c>
      <c r="L101" s="46"/>
      <c r="M101" s="213" t="s">
        <v>19</v>
      </c>
      <c r="N101" s="214" t="s">
        <v>41</v>
      </c>
      <c r="O101" s="86"/>
      <c r="P101" s="215">
        <f>O101*H101</f>
        <v>0</v>
      </c>
      <c r="Q101" s="215">
        <v>0.00172</v>
      </c>
      <c r="R101" s="215">
        <f>Q101*H101</f>
        <v>0.00172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269</v>
      </c>
      <c r="AT101" s="217" t="s">
        <v>140</v>
      </c>
      <c r="AU101" s="217" t="s">
        <v>146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146</v>
      </c>
      <c r="BK101" s="218">
        <f>ROUND(I101*H101,2)</f>
        <v>0</v>
      </c>
      <c r="BL101" s="19" t="s">
        <v>269</v>
      </c>
      <c r="BM101" s="217" t="s">
        <v>1926</v>
      </c>
    </row>
    <row r="102" s="2" customFormat="1">
      <c r="A102" s="40"/>
      <c r="B102" s="41"/>
      <c r="C102" s="42"/>
      <c r="D102" s="219" t="s">
        <v>148</v>
      </c>
      <c r="E102" s="42"/>
      <c r="F102" s="220" t="s">
        <v>1927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148</v>
      </c>
      <c r="AU102" s="19" t="s">
        <v>146</v>
      </c>
    </row>
    <row r="103" s="2" customFormat="1">
      <c r="A103" s="40"/>
      <c r="B103" s="41"/>
      <c r="C103" s="42"/>
      <c r="D103" s="224" t="s">
        <v>150</v>
      </c>
      <c r="E103" s="42"/>
      <c r="F103" s="225" t="s">
        <v>1928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150</v>
      </c>
      <c r="AU103" s="19" t="s">
        <v>146</v>
      </c>
    </row>
    <row r="104" s="2" customFormat="1" ht="16.5" customHeight="1">
      <c r="A104" s="40"/>
      <c r="B104" s="41"/>
      <c r="C104" s="206" t="s">
        <v>198</v>
      </c>
      <c r="D104" s="206" t="s">
        <v>140</v>
      </c>
      <c r="E104" s="207" t="s">
        <v>1929</v>
      </c>
      <c r="F104" s="208" t="s">
        <v>1930</v>
      </c>
      <c r="G104" s="209" t="s">
        <v>403</v>
      </c>
      <c r="H104" s="210">
        <v>1</v>
      </c>
      <c r="I104" s="211"/>
      <c r="J104" s="212">
        <f>ROUND(I104*H104,2)</f>
        <v>0</v>
      </c>
      <c r="K104" s="208" t="s">
        <v>144</v>
      </c>
      <c r="L104" s="46"/>
      <c r="M104" s="213" t="s">
        <v>19</v>
      </c>
      <c r="N104" s="214" t="s">
        <v>41</v>
      </c>
      <c r="O104" s="86"/>
      <c r="P104" s="215">
        <f>O104*H104</f>
        <v>0</v>
      </c>
      <c r="Q104" s="215">
        <v>0.0018400000000000001</v>
      </c>
      <c r="R104" s="215">
        <f>Q104*H104</f>
        <v>0.0018400000000000001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269</v>
      </c>
      <c r="AT104" s="217" t="s">
        <v>140</v>
      </c>
      <c r="AU104" s="217" t="s">
        <v>146</v>
      </c>
      <c r="AY104" s="19" t="s">
        <v>137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146</v>
      </c>
      <c r="BK104" s="218">
        <f>ROUND(I104*H104,2)</f>
        <v>0</v>
      </c>
      <c r="BL104" s="19" t="s">
        <v>269</v>
      </c>
      <c r="BM104" s="217" t="s">
        <v>1931</v>
      </c>
    </row>
    <row r="105" s="2" customFormat="1">
      <c r="A105" s="40"/>
      <c r="B105" s="41"/>
      <c r="C105" s="42"/>
      <c r="D105" s="219" t="s">
        <v>148</v>
      </c>
      <c r="E105" s="42"/>
      <c r="F105" s="220" t="s">
        <v>1932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148</v>
      </c>
      <c r="AU105" s="19" t="s">
        <v>146</v>
      </c>
    </row>
    <row r="106" s="2" customFormat="1">
      <c r="A106" s="40"/>
      <c r="B106" s="41"/>
      <c r="C106" s="42"/>
      <c r="D106" s="224" t="s">
        <v>150</v>
      </c>
      <c r="E106" s="42"/>
      <c r="F106" s="225" t="s">
        <v>1933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150</v>
      </c>
      <c r="AU106" s="19" t="s">
        <v>146</v>
      </c>
    </row>
    <row r="107" s="2" customFormat="1" ht="16.5" customHeight="1">
      <c r="A107" s="40"/>
      <c r="B107" s="41"/>
      <c r="C107" s="206" t="s">
        <v>205</v>
      </c>
      <c r="D107" s="206" t="s">
        <v>140</v>
      </c>
      <c r="E107" s="207" t="s">
        <v>1934</v>
      </c>
      <c r="F107" s="208" t="s">
        <v>1935</v>
      </c>
      <c r="G107" s="209" t="s">
        <v>403</v>
      </c>
      <c r="H107" s="210">
        <v>1</v>
      </c>
      <c r="I107" s="211"/>
      <c r="J107" s="212">
        <f>ROUND(I107*H107,2)</f>
        <v>0</v>
      </c>
      <c r="K107" s="208" t="s">
        <v>144</v>
      </c>
      <c r="L107" s="46"/>
      <c r="M107" s="213" t="s">
        <v>19</v>
      </c>
      <c r="N107" s="214" t="s">
        <v>41</v>
      </c>
      <c r="O107" s="86"/>
      <c r="P107" s="215">
        <f>O107*H107</f>
        <v>0</v>
      </c>
      <c r="Q107" s="215">
        <v>0.00214</v>
      </c>
      <c r="R107" s="215">
        <f>Q107*H107</f>
        <v>0.00214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269</v>
      </c>
      <c r="AT107" s="217" t="s">
        <v>140</v>
      </c>
      <c r="AU107" s="217" t="s">
        <v>146</v>
      </c>
      <c r="AY107" s="19" t="s">
        <v>137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146</v>
      </c>
      <c r="BK107" s="218">
        <f>ROUND(I107*H107,2)</f>
        <v>0</v>
      </c>
      <c r="BL107" s="19" t="s">
        <v>269</v>
      </c>
      <c r="BM107" s="217" t="s">
        <v>1936</v>
      </c>
    </row>
    <row r="108" s="2" customFormat="1">
      <c r="A108" s="40"/>
      <c r="B108" s="41"/>
      <c r="C108" s="42"/>
      <c r="D108" s="219" t="s">
        <v>148</v>
      </c>
      <c r="E108" s="42"/>
      <c r="F108" s="220" t="s">
        <v>1937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148</v>
      </c>
      <c r="AU108" s="19" t="s">
        <v>146</v>
      </c>
    </row>
    <row r="109" s="2" customFormat="1">
      <c r="A109" s="40"/>
      <c r="B109" s="41"/>
      <c r="C109" s="42"/>
      <c r="D109" s="224" t="s">
        <v>150</v>
      </c>
      <c r="E109" s="42"/>
      <c r="F109" s="225" t="s">
        <v>1938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146</v>
      </c>
    </row>
    <row r="110" s="2" customFormat="1" ht="16.5" customHeight="1">
      <c r="A110" s="40"/>
      <c r="B110" s="41"/>
      <c r="C110" s="206" t="s">
        <v>138</v>
      </c>
      <c r="D110" s="206" t="s">
        <v>140</v>
      </c>
      <c r="E110" s="207" t="s">
        <v>1216</v>
      </c>
      <c r="F110" s="208" t="s">
        <v>1217</v>
      </c>
      <c r="G110" s="209" t="s">
        <v>336</v>
      </c>
      <c r="H110" s="210">
        <v>0.125</v>
      </c>
      <c r="I110" s="211"/>
      <c r="J110" s="212">
        <f>ROUND(I110*H110,2)</f>
        <v>0</v>
      </c>
      <c r="K110" s="208" t="s">
        <v>144</v>
      </c>
      <c r="L110" s="46"/>
      <c r="M110" s="213" t="s">
        <v>19</v>
      </c>
      <c r="N110" s="214" t="s">
        <v>41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269</v>
      </c>
      <c r="AT110" s="217" t="s">
        <v>140</v>
      </c>
      <c r="AU110" s="217" t="s">
        <v>146</v>
      </c>
      <c r="AY110" s="19" t="s">
        <v>137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146</v>
      </c>
      <c r="BK110" s="218">
        <f>ROUND(I110*H110,2)</f>
        <v>0</v>
      </c>
      <c r="BL110" s="19" t="s">
        <v>269</v>
      </c>
      <c r="BM110" s="217" t="s">
        <v>1939</v>
      </c>
    </row>
    <row r="111" s="2" customFormat="1">
      <c r="A111" s="40"/>
      <c r="B111" s="41"/>
      <c r="C111" s="42"/>
      <c r="D111" s="219" t="s">
        <v>148</v>
      </c>
      <c r="E111" s="42"/>
      <c r="F111" s="220" t="s">
        <v>1219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148</v>
      </c>
      <c r="AU111" s="19" t="s">
        <v>146</v>
      </c>
    </row>
    <row r="112" s="2" customFormat="1">
      <c r="A112" s="40"/>
      <c r="B112" s="41"/>
      <c r="C112" s="42"/>
      <c r="D112" s="224" t="s">
        <v>150</v>
      </c>
      <c r="E112" s="42"/>
      <c r="F112" s="225" t="s">
        <v>1220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150</v>
      </c>
      <c r="AU112" s="19" t="s">
        <v>146</v>
      </c>
    </row>
    <row r="113" s="12" customFormat="1" ht="22.8" customHeight="1">
      <c r="A113" s="12"/>
      <c r="B113" s="190"/>
      <c r="C113" s="191"/>
      <c r="D113" s="192" t="s">
        <v>68</v>
      </c>
      <c r="E113" s="204" t="s">
        <v>1940</v>
      </c>
      <c r="F113" s="204" t="s">
        <v>1941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SUM(P114:P121)</f>
        <v>0</v>
      </c>
      <c r="Q113" s="198"/>
      <c r="R113" s="199">
        <f>SUM(R114:R121)</f>
        <v>0.041329999999999999</v>
      </c>
      <c r="S113" s="198"/>
      <c r="T113" s="200">
        <f>SUM(T114:T121)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146</v>
      </c>
      <c r="AT113" s="202" t="s">
        <v>68</v>
      </c>
      <c r="AU113" s="202" t="s">
        <v>77</v>
      </c>
      <c r="AY113" s="201" t="s">
        <v>137</v>
      </c>
      <c r="BK113" s="203">
        <f>SUM(BK114:BK121)</f>
        <v>0</v>
      </c>
    </row>
    <row r="114" s="2" customFormat="1" ht="16.5" customHeight="1">
      <c r="A114" s="40"/>
      <c r="B114" s="41"/>
      <c r="C114" s="206" t="s">
        <v>220</v>
      </c>
      <c r="D114" s="206" t="s">
        <v>140</v>
      </c>
      <c r="E114" s="207" t="s">
        <v>1942</v>
      </c>
      <c r="F114" s="208" t="s">
        <v>1943</v>
      </c>
      <c r="G114" s="209" t="s">
        <v>403</v>
      </c>
      <c r="H114" s="210">
        <v>1</v>
      </c>
      <c r="I114" s="211"/>
      <c r="J114" s="212">
        <f>ROUND(I114*H114,2)</f>
        <v>0</v>
      </c>
      <c r="K114" s="208" t="s">
        <v>144</v>
      </c>
      <c r="L114" s="46"/>
      <c r="M114" s="213" t="s">
        <v>19</v>
      </c>
      <c r="N114" s="214" t="s">
        <v>41</v>
      </c>
      <c r="O114" s="86"/>
      <c r="P114" s="215">
        <f>O114*H114</f>
        <v>0</v>
      </c>
      <c r="Q114" s="215">
        <v>0.00133</v>
      </c>
      <c r="R114" s="215">
        <f>Q114*H114</f>
        <v>0.00133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269</v>
      </c>
      <c r="AT114" s="217" t="s">
        <v>140</v>
      </c>
      <c r="AU114" s="217" t="s">
        <v>146</v>
      </c>
      <c r="AY114" s="19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146</v>
      </c>
      <c r="BK114" s="218">
        <f>ROUND(I114*H114,2)</f>
        <v>0</v>
      </c>
      <c r="BL114" s="19" t="s">
        <v>269</v>
      </c>
      <c r="BM114" s="217" t="s">
        <v>1944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1945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148</v>
      </c>
      <c r="AU115" s="19" t="s">
        <v>146</v>
      </c>
    </row>
    <row r="116" s="2" customFormat="1">
      <c r="A116" s="40"/>
      <c r="B116" s="41"/>
      <c r="C116" s="42"/>
      <c r="D116" s="224" t="s">
        <v>150</v>
      </c>
      <c r="E116" s="42"/>
      <c r="F116" s="225" t="s">
        <v>1946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150</v>
      </c>
      <c r="AU116" s="19" t="s">
        <v>146</v>
      </c>
    </row>
    <row r="117" s="2" customFormat="1" ht="16.5" customHeight="1">
      <c r="A117" s="40"/>
      <c r="B117" s="41"/>
      <c r="C117" s="262" t="s">
        <v>229</v>
      </c>
      <c r="D117" s="262" t="s">
        <v>522</v>
      </c>
      <c r="E117" s="263" t="s">
        <v>1947</v>
      </c>
      <c r="F117" s="264" t="s">
        <v>1948</v>
      </c>
      <c r="G117" s="265" t="s">
        <v>215</v>
      </c>
      <c r="H117" s="266">
        <v>1</v>
      </c>
      <c r="I117" s="267"/>
      <c r="J117" s="268">
        <f>ROUND(I117*H117,2)</f>
        <v>0</v>
      </c>
      <c r="K117" s="264" t="s">
        <v>144</v>
      </c>
      <c r="L117" s="269"/>
      <c r="M117" s="270" t="s">
        <v>19</v>
      </c>
      <c r="N117" s="271" t="s">
        <v>41</v>
      </c>
      <c r="O117" s="86"/>
      <c r="P117" s="215">
        <f>O117*H117</f>
        <v>0</v>
      </c>
      <c r="Q117" s="215">
        <v>0.040000000000000001</v>
      </c>
      <c r="R117" s="215">
        <f>Q117*H117</f>
        <v>0.040000000000000001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415</v>
      </c>
      <c r="AT117" s="217" t="s">
        <v>522</v>
      </c>
      <c r="AU117" s="217" t="s">
        <v>146</v>
      </c>
      <c r="AY117" s="19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146</v>
      </c>
      <c r="BK117" s="218">
        <f>ROUND(I117*H117,2)</f>
        <v>0</v>
      </c>
      <c r="BL117" s="19" t="s">
        <v>269</v>
      </c>
      <c r="BM117" s="217" t="s">
        <v>1949</v>
      </c>
    </row>
    <row r="118" s="2" customFormat="1">
      <c r="A118" s="40"/>
      <c r="B118" s="41"/>
      <c r="C118" s="42"/>
      <c r="D118" s="219" t="s">
        <v>148</v>
      </c>
      <c r="E118" s="42"/>
      <c r="F118" s="220" t="s">
        <v>1948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148</v>
      </c>
      <c r="AU118" s="19" t="s">
        <v>146</v>
      </c>
    </row>
    <row r="119" s="2" customFormat="1" ht="16.5" customHeight="1">
      <c r="A119" s="40"/>
      <c r="B119" s="41"/>
      <c r="C119" s="206" t="s">
        <v>8</v>
      </c>
      <c r="D119" s="206" t="s">
        <v>140</v>
      </c>
      <c r="E119" s="207" t="s">
        <v>1950</v>
      </c>
      <c r="F119" s="208" t="s">
        <v>1951</v>
      </c>
      <c r="G119" s="209" t="s">
        <v>336</v>
      </c>
      <c r="H119" s="210">
        <v>0.041000000000000002</v>
      </c>
      <c r="I119" s="211"/>
      <c r="J119" s="212">
        <f>ROUND(I119*H119,2)</f>
        <v>0</v>
      </c>
      <c r="K119" s="208" t="s">
        <v>144</v>
      </c>
      <c r="L119" s="46"/>
      <c r="M119" s="213" t="s">
        <v>19</v>
      </c>
      <c r="N119" s="214" t="s">
        <v>41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269</v>
      </c>
      <c r="AT119" s="217" t="s">
        <v>140</v>
      </c>
      <c r="AU119" s="217" t="s">
        <v>146</v>
      </c>
      <c r="AY119" s="19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146</v>
      </c>
      <c r="BK119" s="218">
        <f>ROUND(I119*H119,2)</f>
        <v>0</v>
      </c>
      <c r="BL119" s="19" t="s">
        <v>269</v>
      </c>
      <c r="BM119" s="217" t="s">
        <v>1952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1953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148</v>
      </c>
      <c r="AU120" s="19" t="s">
        <v>146</v>
      </c>
    </row>
    <row r="121" s="2" customFormat="1">
      <c r="A121" s="40"/>
      <c r="B121" s="41"/>
      <c r="C121" s="42"/>
      <c r="D121" s="224" t="s">
        <v>150</v>
      </c>
      <c r="E121" s="42"/>
      <c r="F121" s="225" t="s">
        <v>1954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150</v>
      </c>
      <c r="AU121" s="19" t="s">
        <v>146</v>
      </c>
    </row>
    <row r="122" s="12" customFormat="1" ht="25.92" customHeight="1">
      <c r="A122" s="12"/>
      <c r="B122" s="190"/>
      <c r="C122" s="191"/>
      <c r="D122" s="192" t="s">
        <v>68</v>
      </c>
      <c r="E122" s="193" t="s">
        <v>1955</v>
      </c>
      <c r="F122" s="193" t="s">
        <v>1956</v>
      </c>
      <c r="G122" s="191"/>
      <c r="H122" s="191"/>
      <c r="I122" s="194"/>
      <c r="J122" s="195">
        <f>BK122</f>
        <v>0</v>
      </c>
      <c r="K122" s="191"/>
      <c r="L122" s="196"/>
      <c r="M122" s="197"/>
      <c r="N122" s="198"/>
      <c r="O122" s="198"/>
      <c r="P122" s="199">
        <f>SUM(P123:P132)</f>
        <v>0</v>
      </c>
      <c r="Q122" s="198"/>
      <c r="R122" s="199">
        <f>SUM(R123:R132)</f>
        <v>0.054600000000000003</v>
      </c>
      <c r="S122" s="198"/>
      <c r="T122" s="200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145</v>
      </c>
      <c r="AT122" s="202" t="s">
        <v>68</v>
      </c>
      <c r="AU122" s="202" t="s">
        <v>69</v>
      </c>
      <c r="AY122" s="201" t="s">
        <v>137</v>
      </c>
      <c r="BK122" s="203">
        <f>SUM(BK123:BK132)</f>
        <v>0</v>
      </c>
    </row>
    <row r="123" s="2" customFormat="1" ht="16.5" customHeight="1">
      <c r="A123" s="40"/>
      <c r="B123" s="41"/>
      <c r="C123" s="206" t="s">
        <v>242</v>
      </c>
      <c r="D123" s="206" t="s">
        <v>140</v>
      </c>
      <c r="E123" s="207" t="s">
        <v>1957</v>
      </c>
      <c r="F123" s="208" t="s">
        <v>1958</v>
      </c>
      <c r="G123" s="209" t="s">
        <v>1885</v>
      </c>
      <c r="H123" s="210">
        <v>2</v>
      </c>
      <c r="I123" s="211"/>
      <c r="J123" s="212">
        <f>ROUND(I123*H123,2)</f>
        <v>0</v>
      </c>
      <c r="K123" s="208" t="s">
        <v>144</v>
      </c>
      <c r="L123" s="46"/>
      <c r="M123" s="213" t="s">
        <v>19</v>
      </c>
      <c r="N123" s="214" t="s">
        <v>41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1872</v>
      </c>
      <c r="AT123" s="217" t="s">
        <v>140</v>
      </c>
      <c r="AU123" s="217" t="s">
        <v>77</v>
      </c>
      <c r="AY123" s="19" t="s">
        <v>137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146</v>
      </c>
      <c r="BK123" s="218">
        <f>ROUND(I123*H123,2)</f>
        <v>0</v>
      </c>
      <c r="BL123" s="19" t="s">
        <v>1872</v>
      </c>
      <c r="BM123" s="217" t="s">
        <v>194</v>
      </c>
    </row>
    <row r="124" s="2" customFormat="1">
      <c r="A124" s="40"/>
      <c r="B124" s="41"/>
      <c r="C124" s="42"/>
      <c r="D124" s="219" t="s">
        <v>148</v>
      </c>
      <c r="E124" s="42"/>
      <c r="F124" s="220" t="s">
        <v>1959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148</v>
      </c>
      <c r="AU124" s="19" t="s">
        <v>77</v>
      </c>
    </row>
    <row r="125" s="2" customFormat="1">
      <c r="A125" s="40"/>
      <c r="B125" s="41"/>
      <c r="C125" s="42"/>
      <c r="D125" s="224" t="s">
        <v>150</v>
      </c>
      <c r="E125" s="42"/>
      <c r="F125" s="225" t="s">
        <v>1960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77</v>
      </c>
    </row>
    <row r="126" s="13" customFormat="1">
      <c r="A126" s="13"/>
      <c r="B126" s="226"/>
      <c r="C126" s="227"/>
      <c r="D126" s="219" t="s">
        <v>152</v>
      </c>
      <c r="E126" s="228" t="s">
        <v>19</v>
      </c>
      <c r="F126" s="229" t="s">
        <v>1961</v>
      </c>
      <c r="G126" s="227"/>
      <c r="H126" s="230">
        <v>1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152</v>
      </c>
      <c r="AU126" s="236" t="s">
        <v>77</v>
      </c>
      <c r="AV126" s="13" t="s">
        <v>146</v>
      </c>
      <c r="AW126" s="13" t="s">
        <v>31</v>
      </c>
      <c r="AX126" s="13" t="s">
        <v>69</v>
      </c>
      <c r="AY126" s="236" t="s">
        <v>137</v>
      </c>
    </row>
    <row r="127" s="13" customFormat="1">
      <c r="A127" s="13"/>
      <c r="B127" s="226"/>
      <c r="C127" s="227"/>
      <c r="D127" s="219" t="s">
        <v>152</v>
      </c>
      <c r="E127" s="228" t="s">
        <v>19</v>
      </c>
      <c r="F127" s="229" t="s">
        <v>1962</v>
      </c>
      <c r="G127" s="227"/>
      <c r="H127" s="230">
        <v>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152</v>
      </c>
      <c r="AU127" s="236" t="s">
        <v>77</v>
      </c>
      <c r="AV127" s="13" t="s">
        <v>146</v>
      </c>
      <c r="AW127" s="13" t="s">
        <v>31</v>
      </c>
      <c r="AX127" s="13" t="s">
        <v>69</v>
      </c>
      <c r="AY127" s="236" t="s">
        <v>137</v>
      </c>
    </row>
    <row r="128" s="14" customFormat="1">
      <c r="A128" s="14"/>
      <c r="B128" s="237"/>
      <c r="C128" s="238"/>
      <c r="D128" s="219" t="s">
        <v>152</v>
      </c>
      <c r="E128" s="239" t="s">
        <v>19</v>
      </c>
      <c r="F128" s="240" t="s">
        <v>190</v>
      </c>
      <c r="G128" s="238"/>
      <c r="H128" s="241">
        <v>2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152</v>
      </c>
      <c r="AU128" s="247" t="s">
        <v>77</v>
      </c>
      <c r="AV128" s="14" t="s">
        <v>145</v>
      </c>
      <c r="AW128" s="14" t="s">
        <v>31</v>
      </c>
      <c r="AX128" s="14" t="s">
        <v>77</v>
      </c>
      <c r="AY128" s="247" t="s">
        <v>137</v>
      </c>
    </row>
    <row r="129" s="2" customFormat="1" ht="16.5" customHeight="1">
      <c r="A129" s="40"/>
      <c r="B129" s="41"/>
      <c r="C129" s="262" t="s">
        <v>255</v>
      </c>
      <c r="D129" s="262" t="s">
        <v>522</v>
      </c>
      <c r="E129" s="263" t="s">
        <v>1963</v>
      </c>
      <c r="F129" s="264" t="s">
        <v>1964</v>
      </c>
      <c r="G129" s="265" t="s">
        <v>215</v>
      </c>
      <c r="H129" s="266">
        <v>1</v>
      </c>
      <c r="I129" s="267"/>
      <c r="J129" s="268">
        <f>ROUND(I129*H129,2)</f>
        <v>0</v>
      </c>
      <c r="K129" s="264" t="s">
        <v>144</v>
      </c>
      <c r="L129" s="269"/>
      <c r="M129" s="270" t="s">
        <v>19</v>
      </c>
      <c r="N129" s="271" t="s">
        <v>41</v>
      </c>
      <c r="O129" s="86"/>
      <c r="P129" s="215">
        <f>O129*H129</f>
        <v>0</v>
      </c>
      <c r="Q129" s="215">
        <v>0.044200000000000003</v>
      </c>
      <c r="R129" s="215">
        <f>Q129*H129</f>
        <v>0.044200000000000003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1872</v>
      </c>
      <c r="AT129" s="217" t="s">
        <v>522</v>
      </c>
      <c r="AU129" s="217" t="s">
        <v>77</v>
      </c>
      <c r="AY129" s="19" t="s">
        <v>137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146</v>
      </c>
      <c r="BK129" s="218">
        <f>ROUND(I129*H129,2)</f>
        <v>0</v>
      </c>
      <c r="BL129" s="19" t="s">
        <v>1872</v>
      </c>
      <c r="BM129" s="217" t="s">
        <v>1965</v>
      </c>
    </row>
    <row r="130" s="2" customFormat="1">
      <c r="A130" s="40"/>
      <c r="B130" s="41"/>
      <c r="C130" s="42"/>
      <c r="D130" s="219" t="s">
        <v>148</v>
      </c>
      <c r="E130" s="42"/>
      <c r="F130" s="220" t="s">
        <v>1964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148</v>
      </c>
      <c r="AU130" s="19" t="s">
        <v>77</v>
      </c>
    </row>
    <row r="131" s="2" customFormat="1" ht="16.5" customHeight="1">
      <c r="A131" s="40"/>
      <c r="B131" s="41"/>
      <c r="C131" s="262" t="s">
        <v>262</v>
      </c>
      <c r="D131" s="262" t="s">
        <v>522</v>
      </c>
      <c r="E131" s="263" t="s">
        <v>1966</v>
      </c>
      <c r="F131" s="264" t="s">
        <v>1967</v>
      </c>
      <c r="G131" s="265" t="s">
        <v>215</v>
      </c>
      <c r="H131" s="266">
        <v>1</v>
      </c>
      <c r="I131" s="267"/>
      <c r="J131" s="268">
        <f>ROUND(I131*H131,2)</f>
        <v>0</v>
      </c>
      <c r="K131" s="264" t="s">
        <v>144</v>
      </c>
      <c r="L131" s="269"/>
      <c r="M131" s="270" t="s">
        <v>19</v>
      </c>
      <c r="N131" s="271" t="s">
        <v>41</v>
      </c>
      <c r="O131" s="86"/>
      <c r="P131" s="215">
        <f>O131*H131</f>
        <v>0</v>
      </c>
      <c r="Q131" s="215">
        <v>0.0104</v>
      </c>
      <c r="R131" s="215">
        <f>Q131*H131</f>
        <v>0.0104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1872</v>
      </c>
      <c r="AT131" s="217" t="s">
        <v>522</v>
      </c>
      <c r="AU131" s="217" t="s">
        <v>77</v>
      </c>
      <c r="AY131" s="19" t="s">
        <v>137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146</v>
      </c>
      <c r="BK131" s="218">
        <f>ROUND(I131*H131,2)</f>
        <v>0</v>
      </c>
      <c r="BL131" s="19" t="s">
        <v>1872</v>
      </c>
      <c r="BM131" s="217" t="s">
        <v>1968</v>
      </c>
    </row>
    <row r="132" s="2" customFormat="1">
      <c r="A132" s="40"/>
      <c r="B132" s="41"/>
      <c r="C132" s="42"/>
      <c r="D132" s="219" t="s">
        <v>148</v>
      </c>
      <c r="E132" s="42"/>
      <c r="F132" s="220" t="s">
        <v>1967</v>
      </c>
      <c r="G132" s="42"/>
      <c r="H132" s="42"/>
      <c r="I132" s="221"/>
      <c r="J132" s="42"/>
      <c r="K132" s="42"/>
      <c r="L132" s="46"/>
      <c r="M132" s="258"/>
      <c r="N132" s="259"/>
      <c r="O132" s="260"/>
      <c r="P132" s="260"/>
      <c r="Q132" s="260"/>
      <c r="R132" s="260"/>
      <c r="S132" s="260"/>
      <c r="T132" s="261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148</v>
      </c>
      <c r="AU132" s="19" t="s">
        <v>77</v>
      </c>
    </row>
    <row r="133" s="2" customFormat="1" ht="6.96" customHeight="1">
      <c r="A133" s="40"/>
      <c r="B133" s="61"/>
      <c r="C133" s="62"/>
      <c r="D133" s="62"/>
      <c r="E133" s="62"/>
      <c r="F133" s="62"/>
      <c r="G133" s="62"/>
      <c r="H133" s="62"/>
      <c r="I133" s="62"/>
      <c r="J133" s="62"/>
      <c r="K133" s="62"/>
      <c r="L133" s="46"/>
      <c r="M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</sheetData>
  <sheetProtection sheet="1" autoFilter="0" formatColumns="0" formatRows="0" objects="1" scenarios="1" spinCount="100000" saltValue="XDCONOvZlexl416KWdaqBMGl8xxcZzWi66smH4mXTWIueVXEZUXsndrV53LyUOf8iR6rmBC5Y1Lg1g6BA+dc/w==" hashValue="AEaNETpmFSzuZMTaMypEtTmXKJD2T/jBI+fBYRs91ZWkiaLZASOrVK8+fgpLataF68BptDrwV6nTnrbp+hm+Vg==" algorithmName="SHA-512" password="CC35"/>
  <autoFilter ref="C82:K13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725112002"/>
    <hyperlink ref="F91" r:id="rId2" display="https://podminky.urs.cz/item/CS_URS_2024_01/725211602"/>
    <hyperlink ref="F94" r:id="rId3" display="https://podminky.urs.cz/item/CS_URS_2024_01/725241112"/>
    <hyperlink ref="F97" r:id="rId4" display="https://podminky.urs.cz/item/CS_URS_2024_01/725244103"/>
    <hyperlink ref="F100" r:id="rId5" display="https://podminky.urs.cz/item/CS_URS_2024_01/725532116"/>
    <hyperlink ref="F103" r:id="rId6" display="https://podminky.urs.cz/item/CS_URS_2024_01/725821312"/>
    <hyperlink ref="F106" r:id="rId7" display="https://podminky.urs.cz/item/CS_URS_2024_01/725822613"/>
    <hyperlink ref="F109" r:id="rId8" display="https://podminky.urs.cz/item/CS_URS_2024_01/725841322"/>
    <hyperlink ref="F112" r:id="rId9" display="https://podminky.urs.cz/item/CS_URS_2024_01/998725121"/>
    <hyperlink ref="F116" r:id="rId10" display="https://podminky.urs.cz/item/CS_URS_2024_01/731259614"/>
    <hyperlink ref="F121" r:id="rId11" display="https://podminky.urs.cz/item/CS_URS_2024_01/998731121"/>
    <hyperlink ref="F125" r:id="rId12" display="https://podminky.urs.cz/item/CS_URS_2024_01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2024-05-20T11:46:15Z</dcterms:created>
  <dcterms:modified xsi:type="dcterms:W3CDTF">2024-05-20T11:46:26Z</dcterms:modified>
</cp:coreProperties>
</file>